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actualizacion BASE DATOS MÁLAGA\2023\Diciembre 23\"/>
    </mc:Choice>
  </mc:AlternateContent>
  <bookViews>
    <workbookView xWindow="0" yWindow="0" windowWidth="28800" windowHeight="11430" tabRatio="807"/>
  </bookViews>
  <sheets>
    <sheet name="Padrón Municipal" sheetId="19" r:id="rId1"/>
    <sheet name="Población Total" sheetId="1" r:id="rId2"/>
    <sheet name="Superficie (Km2)" sheetId="2" r:id="rId3"/>
    <sheet name="Densidad de Población" sheetId="3" r:id="rId4"/>
    <sheet name="Población Hombres" sheetId="4" r:id="rId5"/>
    <sheet name="Población Mujeres" sheetId="5" r:id="rId6"/>
    <sheet name="Población Extranjera" sheetId="6" r:id="rId7"/>
    <sheet name="% Pob. Extranjera" sheetId="17" r:id="rId8"/>
    <sheet name="Saldo Migratorio" sheetId="7" r:id="rId9"/>
    <sheet name="Población&gt;65 años" sheetId="11" r:id="rId10"/>
    <sheet name="% Pob.&gt;65 años" sheetId="16" r:id="rId11"/>
    <sheet name="Población&lt;16 años" sheetId="18" r:id="rId12"/>
    <sheet name="Población 16-64 años" sheetId="13" r:id="rId13"/>
    <sheet name="Índice de Envejecimiento" sheetId="10" r:id="rId14"/>
    <sheet name="Índice de dependencia" sheetId="9" r:id="rId15"/>
    <sheet name="Nacidos vivos" sheetId="15" r:id="rId16"/>
    <sheet name="T. Bruta de Natalidad" sheetId="14" r:id="rId17"/>
    <sheet name="Defunciones" sheetId="21" r:id="rId18"/>
    <sheet name="T. mortalidad" sheetId="22" r:id="rId19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22" l="1"/>
  <c r="D28" i="22"/>
  <c r="E28" i="22"/>
  <c r="F28" i="22"/>
  <c r="G28" i="22"/>
  <c r="H28" i="22"/>
  <c r="I28" i="22"/>
  <c r="J28" i="22"/>
  <c r="K28" i="22"/>
  <c r="L28" i="22"/>
  <c r="M28" i="22"/>
  <c r="N28" i="22"/>
  <c r="O28" i="22"/>
  <c r="P28" i="22"/>
  <c r="Q28" i="22"/>
  <c r="R28" i="22"/>
  <c r="S28" i="22"/>
  <c r="T28" i="22"/>
  <c r="U28" i="22"/>
  <c r="V28" i="22"/>
  <c r="C28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Q28" i="21"/>
  <c r="Q28" i="15"/>
  <c r="C75" i="19"/>
  <c r="E49" i="19"/>
  <c r="D30" i="10" l="1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C30" i="10"/>
  <c r="U28" i="9" l="1"/>
  <c r="V28" i="9"/>
  <c r="U28" i="10"/>
  <c r="V28" i="10"/>
  <c r="U28" i="16"/>
  <c r="V28" i="16"/>
  <c r="U28" i="17"/>
  <c r="V28" i="17"/>
  <c r="U28" i="3"/>
  <c r="V28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C28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C28" i="16"/>
  <c r="D28" i="16"/>
  <c r="E28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Q28" i="13"/>
  <c r="Q28" i="18"/>
  <c r="Q24" i="11"/>
  <c r="Q25" i="11"/>
  <c r="Q26" i="11"/>
  <c r="Q27" i="11"/>
  <c r="Q28" i="11"/>
  <c r="Q28" i="6"/>
  <c r="Q28" i="5"/>
  <c r="Q28" i="4"/>
  <c r="Q28" i="1"/>
  <c r="C27" i="22" l="1"/>
  <c r="D27" i="22"/>
  <c r="E27" i="22"/>
  <c r="F27" i="22"/>
  <c r="G27" i="22"/>
  <c r="H27" i="22"/>
  <c r="I27" i="22"/>
  <c r="J27" i="22"/>
  <c r="K27" i="22"/>
  <c r="L27" i="22"/>
  <c r="M27" i="22"/>
  <c r="N27" i="22"/>
  <c r="O27" i="22"/>
  <c r="P27" i="22"/>
  <c r="Q27" i="22"/>
  <c r="R27" i="22"/>
  <c r="S27" i="22"/>
  <c r="T27" i="22"/>
  <c r="U27" i="22"/>
  <c r="V27" i="22"/>
  <c r="Q27" i="21"/>
  <c r="C27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Q27" i="15"/>
  <c r="C74" i="19" l="1"/>
  <c r="E48" i="19"/>
  <c r="Q26" i="1" l="1"/>
  <c r="Q27" i="1"/>
  <c r="C26" i="22" l="1"/>
  <c r="D26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Q26" i="21"/>
  <c r="C26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Q26" i="15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C27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Q26" i="13"/>
  <c r="Q27" i="13"/>
  <c r="Q27" i="18"/>
  <c r="Q25" i="18"/>
  <c r="Q26" i="18"/>
  <c r="C27" i="16"/>
  <c r="D27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V26" i="17"/>
  <c r="V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Q27" i="6"/>
  <c r="Q27" i="5"/>
  <c r="Q26" i="5"/>
  <c r="Q25" i="5"/>
  <c r="Q24" i="5"/>
  <c r="Q24" i="4"/>
  <c r="Q25" i="4"/>
  <c r="Q26" i="4"/>
  <c r="Q27" i="4"/>
  <c r="E47" i="19"/>
  <c r="V25" i="22" l="1"/>
  <c r="U25" i="22"/>
  <c r="T25" i="22"/>
  <c r="S25" i="22"/>
  <c r="R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V24" i="22"/>
  <c r="U24" i="22"/>
  <c r="T24" i="22"/>
  <c r="S24" i="22"/>
  <c r="R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V23" i="22"/>
  <c r="U23" i="22"/>
  <c r="T23" i="22"/>
  <c r="S23" i="22"/>
  <c r="R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V22" i="22"/>
  <c r="U22" i="22"/>
  <c r="T22" i="22"/>
  <c r="S22" i="22"/>
  <c r="R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V21" i="22"/>
  <c r="U21" i="22"/>
  <c r="T21" i="22"/>
  <c r="S21" i="22"/>
  <c r="R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V20" i="22"/>
  <c r="U20" i="22"/>
  <c r="T20" i="22"/>
  <c r="S20" i="22"/>
  <c r="R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V19" i="22"/>
  <c r="U19" i="22"/>
  <c r="T19" i="22"/>
  <c r="S19" i="22"/>
  <c r="R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V18" i="22"/>
  <c r="U18" i="22"/>
  <c r="T18" i="22"/>
  <c r="S18" i="22"/>
  <c r="R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V17" i="22"/>
  <c r="U17" i="22"/>
  <c r="T17" i="22"/>
  <c r="S17" i="22"/>
  <c r="R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V16" i="22"/>
  <c r="U16" i="22"/>
  <c r="T16" i="22"/>
  <c r="S16" i="22"/>
  <c r="R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V15" i="22"/>
  <c r="U15" i="22"/>
  <c r="T15" i="22"/>
  <c r="S15" i="22"/>
  <c r="R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V14" i="22"/>
  <c r="U14" i="22"/>
  <c r="T14" i="22"/>
  <c r="S14" i="22"/>
  <c r="R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V13" i="22"/>
  <c r="U13" i="22"/>
  <c r="T13" i="22"/>
  <c r="S13" i="22"/>
  <c r="R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V12" i="22"/>
  <c r="U12" i="22"/>
  <c r="T12" i="22"/>
  <c r="S12" i="22"/>
  <c r="R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V11" i="22"/>
  <c r="U11" i="22"/>
  <c r="T11" i="22"/>
  <c r="S11" i="22"/>
  <c r="R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V10" i="22"/>
  <c r="U10" i="22"/>
  <c r="T10" i="22"/>
  <c r="S10" i="22"/>
  <c r="R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V9" i="22"/>
  <c r="U9" i="22"/>
  <c r="T9" i="22"/>
  <c r="S9" i="22"/>
  <c r="R9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V8" i="22"/>
  <c r="U8" i="22"/>
  <c r="T8" i="22"/>
  <c r="S8" i="22"/>
  <c r="R8" i="22"/>
  <c r="P8" i="22"/>
  <c r="O8" i="22"/>
  <c r="N8" i="22"/>
  <c r="M8" i="22"/>
  <c r="L8" i="22"/>
  <c r="K8" i="22"/>
  <c r="J8" i="22"/>
  <c r="I8" i="22"/>
  <c r="H8" i="22"/>
  <c r="G8" i="22"/>
  <c r="F8" i="22"/>
  <c r="E8" i="22"/>
  <c r="D8" i="22"/>
  <c r="C8" i="22"/>
  <c r="V7" i="22"/>
  <c r="U7" i="22"/>
  <c r="T7" i="22"/>
  <c r="S7" i="22"/>
  <c r="R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V6" i="22"/>
  <c r="U6" i="22"/>
  <c r="T6" i="22"/>
  <c r="S6" i="22"/>
  <c r="R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Q10" i="21"/>
  <c r="Q9" i="21"/>
  <c r="Q8" i="21"/>
  <c r="Q7" i="21"/>
  <c r="Q6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Q25" i="21"/>
  <c r="C25" i="14" l="1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R25" i="14"/>
  <c r="S25" i="14"/>
  <c r="T25" i="14"/>
  <c r="U25" i="14"/>
  <c r="V25" i="14"/>
  <c r="Q25" i="15"/>
  <c r="V25" i="3"/>
  <c r="C26" i="9" l="1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C26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R26" i="17"/>
  <c r="S26" i="17"/>
  <c r="T26" i="17"/>
  <c r="U26" i="17"/>
  <c r="Q26" i="6"/>
  <c r="Q26" i="17" s="1"/>
  <c r="D72" i="19" l="1"/>
  <c r="E72" i="19"/>
  <c r="C72" i="19"/>
  <c r="E46" i="19"/>
  <c r="V25" i="10" l="1"/>
  <c r="U25" i="10"/>
  <c r="T25" i="10"/>
  <c r="S25" i="10"/>
  <c r="R25" i="10"/>
  <c r="P25" i="10"/>
  <c r="O25" i="10"/>
  <c r="N25" i="10"/>
  <c r="M25" i="10"/>
  <c r="V24" i="10"/>
  <c r="U24" i="10"/>
  <c r="T24" i="10"/>
  <c r="S24" i="10"/>
  <c r="R24" i="10"/>
  <c r="P24" i="10"/>
  <c r="O24" i="10"/>
  <c r="N24" i="10"/>
  <c r="M24" i="10"/>
  <c r="V23" i="10"/>
  <c r="U23" i="10"/>
  <c r="T23" i="10"/>
  <c r="S23" i="10"/>
  <c r="R23" i="10"/>
  <c r="P23" i="10"/>
  <c r="O23" i="10"/>
  <c r="N23" i="10"/>
  <c r="M23" i="10"/>
  <c r="V22" i="10"/>
  <c r="U22" i="10"/>
  <c r="T22" i="10"/>
  <c r="S22" i="10"/>
  <c r="R22" i="10"/>
  <c r="P22" i="10"/>
  <c r="O22" i="10"/>
  <c r="N22" i="10"/>
  <c r="M22" i="10"/>
  <c r="V21" i="10"/>
  <c r="U21" i="10"/>
  <c r="T21" i="10"/>
  <c r="S21" i="10"/>
  <c r="R21" i="10"/>
  <c r="P21" i="10"/>
  <c r="O21" i="10"/>
  <c r="N21" i="10"/>
  <c r="M21" i="10"/>
  <c r="V20" i="10"/>
  <c r="U20" i="10"/>
  <c r="T20" i="10"/>
  <c r="S20" i="10"/>
  <c r="R20" i="10"/>
  <c r="P20" i="10"/>
  <c r="O20" i="10"/>
  <c r="N20" i="10"/>
  <c r="M20" i="10"/>
  <c r="V19" i="10"/>
  <c r="U19" i="10"/>
  <c r="T19" i="10"/>
  <c r="S19" i="10"/>
  <c r="R19" i="10"/>
  <c r="P19" i="10"/>
  <c r="O19" i="10"/>
  <c r="N19" i="10"/>
  <c r="M19" i="10"/>
  <c r="V18" i="10"/>
  <c r="U18" i="10"/>
  <c r="T18" i="10"/>
  <c r="S18" i="10"/>
  <c r="R18" i="10"/>
  <c r="P18" i="10"/>
  <c r="O18" i="10"/>
  <c r="N18" i="10"/>
  <c r="M18" i="10"/>
  <c r="V17" i="10"/>
  <c r="U17" i="10"/>
  <c r="T17" i="10"/>
  <c r="S17" i="10"/>
  <c r="R17" i="10"/>
  <c r="P17" i="10"/>
  <c r="O17" i="10"/>
  <c r="N17" i="10"/>
  <c r="M17" i="10"/>
  <c r="V16" i="10"/>
  <c r="U16" i="10"/>
  <c r="T16" i="10"/>
  <c r="S16" i="10"/>
  <c r="R16" i="10"/>
  <c r="P16" i="10"/>
  <c r="O16" i="10"/>
  <c r="N16" i="10"/>
  <c r="M16" i="10"/>
  <c r="V15" i="10"/>
  <c r="U15" i="10"/>
  <c r="T15" i="10"/>
  <c r="S15" i="10"/>
  <c r="R15" i="10"/>
  <c r="P15" i="10"/>
  <c r="O15" i="10"/>
  <c r="N15" i="10"/>
  <c r="M15" i="10"/>
  <c r="V14" i="10"/>
  <c r="U14" i="10"/>
  <c r="T14" i="10"/>
  <c r="S14" i="10"/>
  <c r="R14" i="10"/>
  <c r="P14" i="10"/>
  <c r="O14" i="10"/>
  <c r="N14" i="10"/>
  <c r="M14" i="10"/>
  <c r="V13" i="10"/>
  <c r="U13" i="10"/>
  <c r="T13" i="10"/>
  <c r="S13" i="10"/>
  <c r="R13" i="10"/>
  <c r="P13" i="10"/>
  <c r="O13" i="10"/>
  <c r="N13" i="10"/>
  <c r="M13" i="10"/>
  <c r="V12" i="10"/>
  <c r="U12" i="10"/>
  <c r="T12" i="10"/>
  <c r="S12" i="10"/>
  <c r="R12" i="10"/>
  <c r="P12" i="10"/>
  <c r="O12" i="10"/>
  <c r="N12" i="10"/>
  <c r="M12" i="10"/>
  <c r="V11" i="10"/>
  <c r="U11" i="10"/>
  <c r="T11" i="10"/>
  <c r="S11" i="10"/>
  <c r="R11" i="10"/>
  <c r="P11" i="10"/>
  <c r="O11" i="10"/>
  <c r="N11" i="10"/>
  <c r="M11" i="10"/>
  <c r="V10" i="10"/>
  <c r="U10" i="10"/>
  <c r="T10" i="10"/>
  <c r="S10" i="10"/>
  <c r="R10" i="10"/>
  <c r="P10" i="10"/>
  <c r="O10" i="10"/>
  <c r="N10" i="10"/>
  <c r="M10" i="10"/>
  <c r="V9" i="10"/>
  <c r="U9" i="10"/>
  <c r="T9" i="10"/>
  <c r="S9" i="10"/>
  <c r="R9" i="10"/>
  <c r="P9" i="10"/>
  <c r="O9" i="10"/>
  <c r="N9" i="10"/>
  <c r="M9" i="10"/>
  <c r="V8" i="10"/>
  <c r="U8" i="10"/>
  <c r="T8" i="10"/>
  <c r="S8" i="10"/>
  <c r="R8" i="10"/>
  <c r="P8" i="10"/>
  <c r="O8" i="10"/>
  <c r="N8" i="10"/>
  <c r="M8" i="10"/>
  <c r="V7" i="10"/>
  <c r="U7" i="10"/>
  <c r="T7" i="10"/>
  <c r="S7" i="10"/>
  <c r="R7" i="10"/>
  <c r="P7" i="10"/>
  <c r="O7" i="10"/>
  <c r="N7" i="10"/>
  <c r="M7" i="10"/>
  <c r="V6" i="10"/>
  <c r="U6" i="10"/>
  <c r="T6" i="10"/>
  <c r="S6" i="10"/>
  <c r="R6" i="10"/>
  <c r="P6" i="10"/>
  <c r="O6" i="10"/>
  <c r="N6" i="10"/>
  <c r="M6" i="10"/>
  <c r="H6" i="10"/>
  <c r="I6" i="10"/>
  <c r="J6" i="10"/>
  <c r="K6" i="10"/>
  <c r="L6" i="10"/>
  <c r="H7" i="10"/>
  <c r="I7" i="10"/>
  <c r="J7" i="10"/>
  <c r="K7" i="10"/>
  <c r="L7" i="10"/>
  <c r="H8" i="10"/>
  <c r="I8" i="10"/>
  <c r="J8" i="10"/>
  <c r="K8" i="10"/>
  <c r="L8" i="10"/>
  <c r="H9" i="10"/>
  <c r="I9" i="10"/>
  <c r="J9" i="10"/>
  <c r="K9" i="10"/>
  <c r="L9" i="10"/>
  <c r="H10" i="10"/>
  <c r="I10" i="10"/>
  <c r="J10" i="10"/>
  <c r="K10" i="10"/>
  <c r="L10" i="10"/>
  <c r="H11" i="10"/>
  <c r="I11" i="10"/>
  <c r="J11" i="10"/>
  <c r="K11" i="10"/>
  <c r="L11" i="10"/>
  <c r="H12" i="10"/>
  <c r="I12" i="10"/>
  <c r="J12" i="10"/>
  <c r="K12" i="10"/>
  <c r="L12" i="10"/>
  <c r="H13" i="10"/>
  <c r="I13" i="10"/>
  <c r="J13" i="10"/>
  <c r="K13" i="10"/>
  <c r="L13" i="10"/>
  <c r="H14" i="10"/>
  <c r="I14" i="10"/>
  <c r="J14" i="10"/>
  <c r="K14" i="10"/>
  <c r="L14" i="10"/>
  <c r="H15" i="10"/>
  <c r="I15" i="10"/>
  <c r="J15" i="10"/>
  <c r="K15" i="10"/>
  <c r="L15" i="10"/>
  <c r="H16" i="10"/>
  <c r="I16" i="10"/>
  <c r="J16" i="10"/>
  <c r="K16" i="10"/>
  <c r="L16" i="10"/>
  <c r="H17" i="10"/>
  <c r="I17" i="10"/>
  <c r="J17" i="10"/>
  <c r="K17" i="10"/>
  <c r="L17" i="10"/>
  <c r="H18" i="10"/>
  <c r="I18" i="10"/>
  <c r="J18" i="10"/>
  <c r="K18" i="10"/>
  <c r="L18" i="10"/>
  <c r="H19" i="10"/>
  <c r="I19" i="10"/>
  <c r="J19" i="10"/>
  <c r="K19" i="10"/>
  <c r="L19" i="10"/>
  <c r="H20" i="10"/>
  <c r="I20" i="10"/>
  <c r="J20" i="10"/>
  <c r="K20" i="10"/>
  <c r="L20" i="10"/>
  <c r="H21" i="10"/>
  <c r="I21" i="10"/>
  <c r="J21" i="10"/>
  <c r="K21" i="10"/>
  <c r="L21" i="10"/>
  <c r="H22" i="10"/>
  <c r="I22" i="10"/>
  <c r="J22" i="10"/>
  <c r="K22" i="10"/>
  <c r="L22" i="10"/>
  <c r="H23" i="10"/>
  <c r="I23" i="10"/>
  <c r="J23" i="10"/>
  <c r="K23" i="10"/>
  <c r="L23" i="10"/>
  <c r="H24" i="10"/>
  <c r="I24" i="10"/>
  <c r="J24" i="10"/>
  <c r="K24" i="10"/>
  <c r="L24" i="10"/>
  <c r="H25" i="10"/>
  <c r="I25" i="10"/>
  <c r="J25" i="10"/>
  <c r="K25" i="10"/>
  <c r="L25" i="10"/>
  <c r="D6" i="10"/>
  <c r="E6" i="10"/>
  <c r="F6" i="10"/>
  <c r="G6" i="10"/>
  <c r="D7" i="10"/>
  <c r="E7" i="10"/>
  <c r="F7" i="10"/>
  <c r="G7" i="10"/>
  <c r="D8" i="10"/>
  <c r="E8" i="10"/>
  <c r="F8" i="10"/>
  <c r="G8" i="10"/>
  <c r="D9" i="10"/>
  <c r="E9" i="10"/>
  <c r="F9" i="10"/>
  <c r="G9" i="10"/>
  <c r="D10" i="10"/>
  <c r="E10" i="10"/>
  <c r="F10" i="10"/>
  <c r="G10" i="10"/>
  <c r="D11" i="10"/>
  <c r="E11" i="10"/>
  <c r="F11" i="10"/>
  <c r="G11" i="10"/>
  <c r="D12" i="10"/>
  <c r="E12" i="10"/>
  <c r="F12" i="10"/>
  <c r="G12" i="10"/>
  <c r="D13" i="10"/>
  <c r="E13" i="10"/>
  <c r="F13" i="10"/>
  <c r="G13" i="10"/>
  <c r="D14" i="10"/>
  <c r="E14" i="10"/>
  <c r="F14" i="10"/>
  <c r="G14" i="10"/>
  <c r="D15" i="10"/>
  <c r="E15" i="10"/>
  <c r="F15" i="10"/>
  <c r="G15" i="10"/>
  <c r="D16" i="10"/>
  <c r="E16" i="10"/>
  <c r="F16" i="10"/>
  <c r="G16" i="10"/>
  <c r="D17" i="10"/>
  <c r="E17" i="10"/>
  <c r="F17" i="10"/>
  <c r="G17" i="10"/>
  <c r="D18" i="10"/>
  <c r="E18" i="10"/>
  <c r="F18" i="10"/>
  <c r="G18" i="10"/>
  <c r="D19" i="10"/>
  <c r="E19" i="10"/>
  <c r="F19" i="10"/>
  <c r="G19" i="10"/>
  <c r="D20" i="10"/>
  <c r="E20" i="10"/>
  <c r="F20" i="10"/>
  <c r="G20" i="10"/>
  <c r="D21" i="10"/>
  <c r="E21" i="10"/>
  <c r="F21" i="10"/>
  <c r="G21" i="10"/>
  <c r="D22" i="10"/>
  <c r="E22" i="10"/>
  <c r="F22" i="10"/>
  <c r="G22" i="10"/>
  <c r="D23" i="10"/>
  <c r="E23" i="10"/>
  <c r="F23" i="10"/>
  <c r="G23" i="10"/>
  <c r="D24" i="10"/>
  <c r="E24" i="10"/>
  <c r="F24" i="10"/>
  <c r="G24" i="10"/>
  <c r="D25" i="10"/>
  <c r="E25" i="10"/>
  <c r="F25" i="10"/>
  <c r="G25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6" i="10"/>
  <c r="C25" i="3" l="1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R25" i="3"/>
  <c r="S25" i="3"/>
  <c r="T25" i="3"/>
  <c r="U25" i="3"/>
  <c r="C24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R24" i="14"/>
  <c r="S24" i="14"/>
  <c r="T24" i="14"/>
  <c r="U24" i="14"/>
  <c r="V24" i="14"/>
  <c r="Q24" i="15"/>
  <c r="U25" i="9"/>
  <c r="V25" i="9"/>
  <c r="U25" i="16"/>
  <c r="V25" i="16"/>
  <c r="U25" i="17"/>
  <c r="V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R25" i="17"/>
  <c r="S25" i="17"/>
  <c r="T25" i="17"/>
  <c r="Q25" i="6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R25" i="9"/>
  <c r="S25" i="9"/>
  <c r="T25" i="9"/>
  <c r="Q25" i="13"/>
  <c r="C25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R25" i="16"/>
  <c r="S25" i="16"/>
  <c r="T25" i="16"/>
  <c r="Q25" i="10"/>
  <c r="Q25" i="1"/>
  <c r="Q25" i="22" l="1"/>
  <c r="Q25" i="14"/>
  <c r="Q25" i="16"/>
  <c r="Q25" i="9"/>
  <c r="Q25" i="17"/>
  <c r="E45" i="19"/>
  <c r="V24" i="3" l="1"/>
  <c r="V24" i="17" l="1"/>
  <c r="U24" i="17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R24" i="3"/>
  <c r="S24" i="3"/>
  <c r="T24" i="3"/>
  <c r="U24" i="3"/>
  <c r="C24" i="3"/>
  <c r="Q10" i="2"/>
  <c r="Q25" i="3" l="1"/>
  <c r="U24" i="9"/>
  <c r="V24" i="9"/>
  <c r="U24" i="16"/>
  <c r="V24" i="16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R24" i="9"/>
  <c r="S24" i="9"/>
  <c r="T24" i="9"/>
  <c r="Q24" i="18"/>
  <c r="Q24" i="13"/>
  <c r="C24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R24" i="16"/>
  <c r="S24" i="16"/>
  <c r="T24" i="16"/>
  <c r="Q24" i="10" l="1"/>
  <c r="Q24" i="9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R24" i="17"/>
  <c r="S24" i="17"/>
  <c r="T24" i="17"/>
  <c r="Q24" i="6"/>
  <c r="C23" i="14" l="1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R23" i="14"/>
  <c r="S23" i="14"/>
  <c r="T23" i="14"/>
  <c r="U23" i="14"/>
  <c r="V23" i="14"/>
  <c r="Q23" i="15"/>
  <c r="Q24" i="1"/>
  <c r="Q24" i="22" l="1"/>
  <c r="Q24" i="14"/>
  <c r="Q24" i="16"/>
  <c r="Q24" i="17"/>
  <c r="E44" i="19"/>
  <c r="C22" i="14" l="1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R22" i="14"/>
  <c r="S22" i="14"/>
  <c r="T22" i="14"/>
  <c r="U22" i="14"/>
  <c r="V22" i="14"/>
  <c r="Q18" i="15"/>
  <c r="Q19" i="15"/>
  <c r="Q20" i="15"/>
  <c r="Q21" i="15"/>
  <c r="Q22" i="15"/>
  <c r="C23" i="9" l="1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R23" i="9"/>
  <c r="S23" i="9"/>
  <c r="T23" i="9"/>
  <c r="U23" i="9"/>
  <c r="V23" i="9"/>
  <c r="C23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R23" i="16"/>
  <c r="S23" i="16"/>
  <c r="T23" i="16"/>
  <c r="U23" i="16"/>
  <c r="V23" i="16"/>
  <c r="Q17" i="11"/>
  <c r="Q17" i="10" s="1"/>
  <c r="Q18" i="11"/>
  <c r="Q18" i="10" s="1"/>
  <c r="Q19" i="11"/>
  <c r="Q20" i="11"/>
  <c r="Q21" i="11"/>
  <c r="Q22" i="11"/>
  <c r="Q22" i="10" s="1"/>
  <c r="Q23" i="11"/>
  <c r="Q23" i="10" s="1"/>
  <c r="Q15" i="1"/>
  <c r="Q15" i="22" s="1"/>
  <c r="Q16" i="1"/>
  <c r="Q16" i="22" s="1"/>
  <c r="Q17" i="1"/>
  <c r="Q17" i="22" s="1"/>
  <c r="Q18" i="1"/>
  <c r="Q18" i="22" s="1"/>
  <c r="Q19" i="1"/>
  <c r="Q19" i="22" s="1"/>
  <c r="Q20" i="1"/>
  <c r="Q20" i="22" s="1"/>
  <c r="Q21" i="1"/>
  <c r="Q21" i="22" s="1"/>
  <c r="Q22" i="1"/>
  <c r="Q23" i="1"/>
  <c r="Q15" i="13"/>
  <c r="Q16" i="13"/>
  <c r="Q17" i="13"/>
  <c r="Q18" i="13"/>
  <c r="Q19" i="13"/>
  <c r="Q20" i="13"/>
  <c r="Q21" i="13"/>
  <c r="Q22" i="13"/>
  <c r="Q23" i="13"/>
  <c r="Q13" i="18"/>
  <c r="Q14" i="18"/>
  <c r="Q15" i="18"/>
  <c r="Q16" i="18"/>
  <c r="Q17" i="18"/>
  <c r="Q18" i="18"/>
  <c r="Q19" i="18"/>
  <c r="Q20" i="18"/>
  <c r="Q21" i="18"/>
  <c r="Q22" i="18"/>
  <c r="Q23" i="18"/>
  <c r="Q22" i="14" l="1"/>
  <c r="Q22" i="22"/>
  <c r="Q21" i="10"/>
  <c r="Q23" i="9"/>
  <c r="Q20" i="10"/>
  <c r="Q23" i="14"/>
  <c r="Q23" i="22"/>
  <c r="Q19" i="10"/>
  <c r="Q23" i="16"/>
  <c r="C23" i="17" l="1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R23" i="17"/>
  <c r="S23" i="17"/>
  <c r="T23" i="17"/>
  <c r="U23" i="17"/>
  <c r="V23" i="17"/>
  <c r="Q21" i="6"/>
  <c r="Q22" i="6"/>
  <c r="Q23" i="6"/>
  <c r="Q23" i="17" s="1"/>
  <c r="Q14" i="6"/>
  <c r="Q15" i="6"/>
  <c r="Q16" i="6"/>
  <c r="Q17" i="6"/>
  <c r="Q18" i="6"/>
  <c r="Q19" i="6"/>
  <c r="Q20" i="6"/>
  <c r="Q10" i="5" l="1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14" i="4"/>
  <c r="Q15" i="4"/>
  <c r="Q16" i="4"/>
  <c r="Q17" i="4"/>
  <c r="Q18" i="4"/>
  <c r="Q19" i="4"/>
  <c r="Q20" i="4"/>
  <c r="Q21" i="4"/>
  <c r="Q22" i="4"/>
  <c r="Q23" i="4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R23" i="3"/>
  <c r="S23" i="3"/>
  <c r="T23" i="3"/>
  <c r="U23" i="3"/>
  <c r="V23" i="3"/>
  <c r="E43" i="19" l="1"/>
  <c r="C22" i="3" l="1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R22" i="3"/>
  <c r="S22" i="3"/>
  <c r="T22" i="3"/>
  <c r="U22" i="3"/>
  <c r="V22" i="3"/>
  <c r="C22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C21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R21" i="14"/>
  <c r="S21" i="14"/>
  <c r="T21" i="14"/>
  <c r="U21" i="14"/>
  <c r="V21" i="14"/>
  <c r="C22" i="17" l="1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E42" i="19" l="1"/>
  <c r="D21" i="3" l="1"/>
  <c r="E21" i="3"/>
  <c r="F21" i="3"/>
  <c r="G21" i="3"/>
  <c r="H21" i="3"/>
  <c r="I21" i="3"/>
  <c r="J21" i="3"/>
  <c r="K21" i="3"/>
  <c r="L21" i="3"/>
  <c r="M21" i="3"/>
  <c r="N21" i="3"/>
  <c r="O21" i="3"/>
  <c r="P21" i="3"/>
  <c r="R21" i="3"/>
  <c r="S21" i="3"/>
  <c r="T21" i="3"/>
  <c r="U21" i="3"/>
  <c r="V21" i="3"/>
  <c r="C21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R20" i="3"/>
  <c r="S20" i="3"/>
  <c r="T20" i="3"/>
  <c r="U20" i="3"/>
  <c r="V20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R19" i="3"/>
  <c r="S19" i="3"/>
  <c r="T19" i="3"/>
  <c r="U19" i="3"/>
  <c r="V19" i="3"/>
  <c r="C19" i="3"/>
  <c r="Q9" i="2"/>
  <c r="Q24" i="3" s="1"/>
  <c r="U21" i="9"/>
  <c r="V21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R21" i="16"/>
  <c r="S21" i="16"/>
  <c r="T21" i="16"/>
  <c r="U21" i="16"/>
  <c r="V21" i="16"/>
  <c r="U21" i="17"/>
  <c r="V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R21" i="17"/>
  <c r="S21" i="17"/>
  <c r="T21" i="17"/>
  <c r="Q21" i="14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E41" i="1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R20" i="9"/>
  <c r="S20" i="9"/>
  <c r="T20" i="9"/>
  <c r="U20" i="9"/>
  <c r="V20" i="9"/>
  <c r="Q20" i="9"/>
  <c r="C20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R20" i="16"/>
  <c r="S20" i="16"/>
  <c r="T20" i="16"/>
  <c r="U20" i="16"/>
  <c r="V20" i="16"/>
  <c r="Q20" i="16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R20" i="17"/>
  <c r="S20" i="17"/>
  <c r="T20" i="17"/>
  <c r="U20" i="17"/>
  <c r="V20" i="17"/>
  <c r="Q20" i="17"/>
  <c r="C19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R19" i="14"/>
  <c r="S19" i="14"/>
  <c r="T19" i="14"/>
  <c r="U19" i="14"/>
  <c r="V19" i="14"/>
  <c r="Q19" i="14"/>
  <c r="Q8" i="2"/>
  <c r="E40" i="19"/>
  <c r="E39" i="19"/>
  <c r="C18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R18" i="14"/>
  <c r="S18" i="14"/>
  <c r="T18" i="14"/>
  <c r="U18" i="14"/>
  <c r="V18" i="14"/>
  <c r="Q18" i="14"/>
  <c r="U19" i="9"/>
  <c r="V19" i="9"/>
  <c r="U19" i="16"/>
  <c r="V19" i="16"/>
  <c r="U19" i="17"/>
  <c r="V19" i="17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R19" i="9"/>
  <c r="S19" i="9"/>
  <c r="T19" i="9"/>
  <c r="Q19" i="9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R19" i="16"/>
  <c r="S19" i="16"/>
  <c r="T19" i="16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R19" i="17"/>
  <c r="S19" i="17"/>
  <c r="T19" i="17"/>
  <c r="Q19" i="17"/>
  <c r="E16" i="3"/>
  <c r="F16" i="3"/>
  <c r="G16" i="3"/>
  <c r="H16" i="3"/>
  <c r="I16" i="3"/>
  <c r="J16" i="3"/>
  <c r="K16" i="3"/>
  <c r="L16" i="3"/>
  <c r="M16" i="3"/>
  <c r="N16" i="3"/>
  <c r="O16" i="3"/>
  <c r="P16" i="3"/>
  <c r="R16" i="3"/>
  <c r="S16" i="3"/>
  <c r="T16" i="3"/>
  <c r="U16" i="3"/>
  <c r="V16" i="3"/>
  <c r="E17" i="3"/>
  <c r="F17" i="3"/>
  <c r="G17" i="3"/>
  <c r="H17" i="3"/>
  <c r="I17" i="3"/>
  <c r="J17" i="3"/>
  <c r="K17" i="3"/>
  <c r="L17" i="3"/>
  <c r="M17" i="3"/>
  <c r="N17" i="3"/>
  <c r="O17" i="3"/>
  <c r="P17" i="3"/>
  <c r="R17" i="3"/>
  <c r="S17" i="3"/>
  <c r="T17" i="3"/>
  <c r="U17" i="3"/>
  <c r="V17" i="3"/>
  <c r="E18" i="3"/>
  <c r="F18" i="3"/>
  <c r="G18" i="3"/>
  <c r="H18" i="3"/>
  <c r="I18" i="3"/>
  <c r="J18" i="3"/>
  <c r="K18" i="3"/>
  <c r="L18" i="3"/>
  <c r="M18" i="3"/>
  <c r="N18" i="3"/>
  <c r="O18" i="3"/>
  <c r="P18" i="3"/>
  <c r="R18" i="3"/>
  <c r="S18" i="3"/>
  <c r="T18" i="3"/>
  <c r="U18" i="3"/>
  <c r="V18" i="3"/>
  <c r="D16" i="3"/>
  <c r="D17" i="3"/>
  <c r="D18" i="3"/>
  <c r="C17" i="3"/>
  <c r="C18" i="3"/>
  <c r="C16" i="3"/>
  <c r="C6" i="3"/>
  <c r="C7" i="3"/>
  <c r="C8" i="3"/>
  <c r="C9" i="3"/>
  <c r="Q7" i="2"/>
  <c r="Q18" i="3" s="1"/>
  <c r="E38" i="19"/>
  <c r="C16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R16" i="14"/>
  <c r="S16" i="14"/>
  <c r="T16" i="14"/>
  <c r="U16" i="14"/>
  <c r="V16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R17" i="14"/>
  <c r="S17" i="14"/>
  <c r="T17" i="14"/>
  <c r="U17" i="14"/>
  <c r="V17" i="14"/>
  <c r="Q17" i="15"/>
  <c r="Q17" i="14"/>
  <c r="U18" i="9"/>
  <c r="V18" i="9"/>
  <c r="U18" i="16"/>
  <c r="V18" i="16"/>
  <c r="U18" i="17"/>
  <c r="V18" i="17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R18" i="9"/>
  <c r="S18" i="9"/>
  <c r="T18" i="9"/>
  <c r="Q18" i="9"/>
  <c r="C18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R18" i="16"/>
  <c r="S18" i="16"/>
  <c r="T18" i="16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R18" i="17"/>
  <c r="S18" i="17"/>
  <c r="T18" i="17"/>
  <c r="Q18" i="17"/>
  <c r="E37" i="1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R17" i="9"/>
  <c r="S17" i="9"/>
  <c r="T17" i="9"/>
  <c r="U17" i="9"/>
  <c r="V17" i="9"/>
  <c r="Q17" i="9"/>
  <c r="C17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Q16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K12" i="14"/>
  <c r="K13" i="14"/>
  <c r="K14" i="14"/>
  <c r="K15" i="14"/>
  <c r="Q16" i="15"/>
  <c r="Q16" i="14" s="1"/>
  <c r="C15" i="14"/>
  <c r="Q15" i="15"/>
  <c r="Q14" i="15"/>
  <c r="Q13" i="15"/>
  <c r="Q13" i="14" s="1"/>
  <c r="Q12" i="15"/>
  <c r="Q11" i="15"/>
  <c r="Q10" i="15"/>
  <c r="Q9" i="15"/>
  <c r="Q8" i="15"/>
  <c r="Q7" i="15"/>
  <c r="Q6" i="15"/>
  <c r="Q12" i="18"/>
  <c r="Q12" i="9" s="1"/>
  <c r="Q11" i="18"/>
  <c r="Q10" i="18"/>
  <c r="Q10" i="9" s="1"/>
  <c r="Q9" i="18"/>
  <c r="Q8" i="18"/>
  <c r="Q7" i="18"/>
  <c r="Q6" i="18"/>
  <c r="Q6" i="9" s="1"/>
  <c r="Q14" i="13"/>
  <c r="Q13" i="13"/>
  <c r="Q12" i="13"/>
  <c r="Q11" i="13"/>
  <c r="Q10" i="13"/>
  <c r="Q9" i="13"/>
  <c r="Q8" i="13"/>
  <c r="Q7" i="13"/>
  <c r="Q6" i="13"/>
  <c r="Q16" i="11"/>
  <c r="Q16" i="10" s="1"/>
  <c r="Q15" i="11"/>
  <c r="Q14" i="11"/>
  <c r="Q14" i="10" s="1"/>
  <c r="Q13" i="11"/>
  <c r="Q13" i="10" s="1"/>
  <c r="Q12" i="11"/>
  <c r="Q11" i="11"/>
  <c r="Q10" i="11"/>
  <c r="Q9" i="11"/>
  <c r="Q9" i="10" s="1"/>
  <c r="Q9" i="9"/>
  <c r="Q8" i="11"/>
  <c r="Q8" i="10" s="1"/>
  <c r="Q7" i="11"/>
  <c r="Q6" i="11"/>
  <c r="Q13" i="6"/>
  <c r="Q12" i="6"/>
  <c r="Q11" i="6"/>
  <c r="Q10" i="6"/>
  <c r="Q10" i="17" s="1"/>
  <c r="Q9" i="6"/>
  <c r="Q8" i="6"/>
  <c r="Q7" i="6"/>
  <c r="Q6" i="6"/>
  <c r="Q9" i="5"/>
  <c r="Q8" i="5"/>
  <c r="Q7" i="5"/>
  <c r="Q6" i="5"/>
  <c r="Q7" i="4"/>
  <c r="Q8" i="4"/>
  <c r="Q9" i="4"/>
  <c r="Q10" i="4"/>
  <c r="Q11" i="4"/>
  <c r="Q12" i="4"/>
  <c r="Q13" i="4"/>
  <c r="Q6" i="4"/>
  <c r="Q6" i="2"/>
  <c r="Q7" i="3" s="1"/>
  <c r="Q7" i="1"/>
  <c r="Q7" i="22" s="1"/>
  <c r="Q8" i="1"/>
  <c r="Q8" i="22" s="1"/>
  <c r="Q8" i="17"/>
  <c r="Q9" i="1"/>
  <c r="Q9" i="22" s="1"/>
  <c r="Q10" i="1"/>
  <c r="Q10" i="22" s="1"/>
  <c r="Q11" i="1"/>
  <c r="Q11" i="22" s="1"/>
  <c r="Q12" i="1"/>
  <c r="Q12" i="3" s="1"/>
  <c r="Q12" i="17"/>
  <c r="Q13" i="1"/>
  <c r="Q13" i="22" s="1"/>
  <c r="Q14" i="1"/>
  <c r="Q14" i="22" s="1"/>
  <c r="Q6" i="1"/>
  <c r="Q6" i="22" s="1"/>
  <c r="Q6" i="14"/>
  <c r="D6" i="14"/>
  <c r="E6" i="14"/>
  <c r="F6" i="14"/>
  <c r="G6" i="14"/>
  <c r="H6" i="14"/>
  <c r="I6" i="14"/>
  <c r="J6" i="14"/>
  <c r="K6" i="14"/>
  <c r="L6" i="14"/>
  <c r="M6" i="14"/>
  <c r="N6" i="14"/>
  <c r="O6" i="14"/>
  <c r="P6" i="14"/>
  <c r="R6" i="14"/>
  <c r="S6" i="14"/>
  <c r="T6" i="14"/>
  <c r="U6" i="14"/>
  <c r="V6" i="14"/>
  <c r="D7" i="14"/>
  <c r="E7" i="14"/>
  <c r="F7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T7" i="14"/>
  <c r="U7" i="14"/>
  <c r="V7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R9" i="14"/>
  <c r="S9" i="14"/>
  <c r="T9" i="14"/>
  <c r="U9" i="14"/>
  <c r="V9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D12" i="14"/>
  <c r="E12" i="14"/>
  <c r="F12" i="14"/>
  <c r="G12" i="14"/>
  <c r="H12" i="14"/>
  <c r="I12" i="14"/>
  <c r="J12" i="14"/>
  <c r="L12" i="14"/>
  <c r="M12" i="14"/>
  <c r="N12" i="14"/>
  <c r="O12" i="14"/>
  <c r="P12" i="14"/>
  <c r="R12" i="14"/>
  <c r="S12" i="14"/>
  <c r="T12" i="14"/>
  <c r="U12" i="14"/>
  <c r="V12" i="14"/>
  <c r="D13" i="14"/>
  <c r="E13" i="14"/>
  <c r="F13" i="14"/>
  <c r="G13" i="14"/>
  <c r="H13" i="14"/>
  <c r="I13" i="14"/>
  <c r="J13" i="14"/>
  <c r="L13" i="14"/>
  <c r="M13" i="14"/>
  <c r="N13" i="14"/>
  <c r="O13" i="14"/>
  <c r="P13" i="14"/>
  <c r="R13" i="14"/>
  <c r="S13" i="14"/>
  <c r="T13" i="14"/>
  <c r="U13" i="14"/>
  <c r="V13" i="14"/>
  <c r="D14" i="14"/>
  <c r="E14" i="14"/>
  <c r="F14" i="14"/>
  <c r="G14" i="14"/>
  <c r="H14" i="14"/>
  <c r="I14" i="14"/>
  <c r="J14" i="14"/>
  <c r="L14" i="14"/>
  <c r="M14" i="14"/>
  <c r="N14" i="14"/>
  <c r="O14" i="14"/>
  <c r="P14" i="14"/>
  <c r="Q14" i="14"/>
  <c r="R14" i="14"/>
  <c r="S14" i="14"/>
  <c r="T14" i="14"/>
  <c r="U14" i="14"/>
  <c r="V14" i="14"/>
  <c r="D15" i="14"/>
  <c r="E15" i="14"/>
  <c r="F15" i="14"/>
  <c r="G15" i="14"/>
  <c r="H15" i="14"/>
  <c r="I15" i="14"/>
  <c r="J15" i="14"/>
  <c r="L15" i="14"/>
  <c r="M15" i="14"/>
  <c r="N15" i="14"/>
  <c r="O15" i="14"/>
  <c r="P15" i="14"/>
  <c r="Q15" i="14"/>
  <c r="R15" i="14"/>
  <c r="S15" i="14"/>
  <c r="T15" i="14"/>
  <c r="U15" i="14"/>
  <c r="V15" i="14"/>
  <c r="D6" i="9"/>
  <c r="E6" i="9"/>
  <c r="F6" i="9"/>
  <c r="G6" i="9"/>
  <c r="H6" i="9"/>
  <c r="I6" i="9"/>
  <c r="J6" i="9"/>
  <c r="K6" i="9"/>
  <c r="L6" i="9"/>
  <c r="M6" i="9"/>
  <c r="N6" i="9"/>
  <c r="O6" i="9"/>
  <c r="P6" i="9"/>
  <c r="R6" i="9"/>
  <c r="S6" i="9"/>
  <c r="T6" i="9"/>
  <c r="U6" i="9"/>
  <c r="V6" i="9"/>
  <c r="D7" i="9"/>
  <c r="E7" i="9"/>
  <c r="F7" i="9"/>
  <c r="G7" i="9"/>
  <c r="H7" i="9"/>
  <c r="I7" i="9"/>
  <c r="J7" i="9"/>
  <c r="K7" i="9"/>
  <c r="L7" i="9"/>
  <c r="M7" i="9"/>
  <c r="N7" i="9"/>
  <c r="O7" i="9"/>
  <c r="P7" i="9"/>
  <c r="R7" i="9"/>
  <c r="S7" i="9"/>
  <c r="T7" i="9"/>
  <c r="U7" i="9"/>
  <c r="V7" i="9"/>
  <c r="D8" i="9"/>
  <c r="E8" i="9"/>
  <c r="F8" i="9"/>
  <c r="G8" i="9"/>
  <c r="H8" i="9"/>
  <c r="I8" i="9"/>
  <c r="J8" i="9"/>
  <c r="K8" i="9"/>
  <c r="L8" i="9"/>
  <c r="M8" i="9"/>
  <c r="N8" i="9"/>
  <c r="O8" i="9"/>
  <c r="P8" i="9"/>
  <c r="R8" i="9"/>
  <c r="S8" i="9"/>
  <c r="T8" i="9"/>
  <c r="U8" i="9"/>
  <c r="V8" i="9"/>
  <c r="D9" i="9"/>
  <c r="E9" i="9"/>
  <c r="F9" i="9"/>
  <c r="G9" i="9"/>
  <c r="H9" i="9"/>
  <c r="I9" i="9"/>
  <c r="J9" i="9"/>
  <c r="K9" i="9"/>
  <c r="L9" i="9"/>
  <c r="M9" i="9"/>
  <c r="N9" i="9"/>
  <c r="O9" i="9"/>
  <c r="P9" i="9"/>
  <c r="R9" i="9"/>
  <c r="S9" i="9"/>
  <c r="T9" i="9"/>
  <c r="U9" i="9"/>
  <c r="V9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R10" i="9"/>
  <c r="S10" i="9"/>
  <c r="T10" i="9"/>
  <c r="U10" i="9"/>
  <c r="V10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R11" i="9"/>
  <c r="S11" i="9"/>
  <c r="T11" i="9"/>
  <c r="U11" i="9"/>
  <c r="V11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R12" i="9"/>
  <c r="S12" i="9"/>
  <c r="T12" i="9"/>
  <c r="U12" i="9"/>
  <c r="V12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R13" i="9"/>
  <c r="S13" i="9"/>
  <c r="T13" i="9"/>
  <c r="U13" i="9"/>
  <c r="V13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R14" i="9"/>
  <c r="S14" i="9"/>
  <c r="T14" i="9"/>
  <c r="U14" i="9"/>
  <c r="V14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R15" i="9"/>
  <c r="S15" i="9"/>
  <c r="T15" i="9"/>
  <c r="U15" i="9"/>
  <c r="V15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R16" i="9"/>
  <c r="S16" i="9"/>
  <c r="T16" i="9"/>
  <c r="U16" i="9"/>
  <c r="V16" i="9"/>
  <c r="D6" i="16"/>
  <c r="E6" i="16"/>
  <c r="F6" i="16"/>
  <c r="G6" i="16"/>
  <c r="H6" i="16"/>
  <c r="I6" i="16"/>
  <c r="J6" i="16"/>
  <c r="K6" i="16"/>
  <c r="L6" i="16"/>
  <c r="M6" i="16"/>
  <c r="N6" i="16"/>
  <c r="O6" i="16"/>
  <c r="P6" i="16"/>
  <c r="R6" i="16"/>
  <c r="S6" i="16"/>
  <c r="T6" i="16"/>
  <c r="U6" i="16"/>
  <c r="V6" i="16"/>
  <c r="D7" i="16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R7" i="16"/>
  <c r="S7" i="16"/>
  <c r="T7" i="16"/>
  <c r="U7" i="16"/>
  <c r="V7" i="16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R8" i="16"/>
  <c r="S8" i="16"/>
  <c r="T8" i="16"/>
  <c r="U8" i="16"/>
  <c r="V8" i="16"/>
  <c r="D9" i="16"/>
  <c r="E9" i="16"/>
  <c r="F9" i="16"/>
  <c r="G9" i="16"/>
  <c r="H9" i="16"/>
  <c r="I9" i="16"/>
  <c r="J9" i="16"/>
  <c r="K9" i="16"/>
  <c r="L9" i="16"/>
  <c r="M9" i="16"/>
  <c r="N9" i="16"/>
  <c r="O9" i="16"/>
  <c r="P9" i="16"/>
  <c r="R9" i="16"/>
  <c r="S9" i="16"/>
  <c r="T9" i="16"/>
  <c r="U9" i="16"/>
  <c r="V9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P11" i="16"/>
  <c r="R11" i="16"/>
  <c r="S11" i="16"/>
  <c r="T11" i="16"/>
  <c r="U11" i="16"/>
  <c r="V11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R12" i="16"/>
  <c r="S12" i="16"/>
  <c r="T12" i="16"/>
  <c r="U12" i="16"/>
  <c r="V12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R13" i="16"/>
  <c r="S13" i="16"/>
  <c r="T13" i="16"/>
  <c r="U13" i="16"/>
  <c r="V13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R14" i="16"/>
  <c r="S14" i="16"/>
  <c r="T14" i="16"/>
  <c r="U14" i="16"/>
  <c r="V14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R15" i="16"/>
  <c r="S15" i="16"/>
  <c r="T15" i="16"/>
  <c r="U15" i="16"/>
  <c r="V15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R16" i="16"/>
  <c r="S16" i="16"/>
  <c r="T16" i="16"/>
  <c r="U16" i="16"/>
  <c r="V16" i="16"/>
  <c r="D6" i="17"/>
  <c r="E6" i="17"/>
  <c r="F6" i="17"/>
  <c r="G6" i="17"/>
  <c r="H6" i="17"/>
  <c r="I6" i="17"/>
  <c r="J6" i="17"/>
  <c r="K6" i="17"/>
  <c r="L6" i="17"/>
  <c r="M6" i="17"/>
  <c r="N6" i="17"/>
  <c r="O6" i="17"/>
  <c r="P6" i="17"/>
  <c r="R6" i="17"/>
  <c r="S6" i="17"/>
  <c r="T6" i="17"/>
  <c r="U6" i="17"/>
  <c r="V6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R8" i="17"/>
  <c r="S8" i="17"/>
  <c r="T8" i="17"/>
  <c r="U8" i="17"/>
  <c r="V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R9" i="17"/>
  <c r="S9" i="17"/>
  <c r="T9" i="17"/>
  <c r="U9" i="17"/>
  <c r="V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R10" i="17"/>
  <c r="S10" i="17"/>
  <c r="T10" i="17"/>
  <c r="U10" i="17"/>
  <c r="V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R12" i="17"/>
  <c r="S12" i="17"/>
  <c r="T12" i="17"/>
  <c r="U12" i="17"/>
  <c r="V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R13" i="17"/>
  <c r="S13" i="17"/>
  <c r="T13" i="17"/>
  <c r="U13" i="17"/>
  <c r="V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R16" i="17"/>
  <c r="S16" i="17"/>
  <c r="T16" i="17"/>
  <c r="U16" i="17"/>
  <c r="V16" i="17"/>
  <c r="D6" i="3"/>
  <c r="E6" i="3"/>
  <c r="F6" i="3"/>
  <c r="G6" i="3"/>
  <c r="H6" i="3"/>
  <c r="I6" i="3"/>
  <c r="J6" i="3"/>
  <c r="K6" i="3"/>
  <c r="L6" i="3"/>
  <c r="M6" i="3"/>
  <c r="N6" i="3"/>
  <c r="O6" i="3"/>
  <c r="P6" i="3"/>
  <c r="R6" i="3"/>
  <c r="S6" i="3"/>
  <c r="T6" i="3"/>
  <c r="U6" i="3"/>
  <c r="V6" i="3"/>
  <c r="D7" i="3"/>
  <c r="E7" i="3"/>
  <c r="F7" i="3"/>
  <c r="G7" i="3"/>
  <c r="H7" i="3"/>
  <c r="I7" i="3"/>
  <c r="J7" i="3"/>
  <c r="K7" i="3"/>
  <c r="L7" i="3"/>
  <c r="M7" i="3"/>
  <c r="N7" i="3"/>
  <c r="O7" i="3"/>
  <c r="P7" i="3"/>
  <c r="R7" i="3"/>
  <c r="S7" i="3"/>
  <c r="T7" i="3"/>
  <c r="U7" i="3"/>
  <c r="V7" i="3"/>
  <c r="D8" i="3"/>
  <c r="E8" i="3"/>
  <c r="F8" i="3"/>
  <c r="G8" i="3"/>
  <c r="H8" i="3"/>
  <c r="I8" i="3"/>
  <c r="J8" i="3"/>
  <c r="K8" i="3"/>
  <c r="L8" i="3"/>
  <c r="M8" i="3"/>
  <c r="N8" i="3"/>
  <c r="O8" i="3"/>
  <c r="P8" i="3"/>
  <c r="R8" i="3"/>
  <c r="S8" i="3"/>
  <c r="T8" i="3"/>
  <c r="U8" i="3"/>
  <c r="V8" i="3"/>
  <c r="D9" i="3"/>
  <c r="E9" i="3"/>
  <c r="F9" i="3"/>
  <c r="G9" i="3"/>
  <c r="H9" i="3"/>
  <c r="I9" i="3"/>
  <c r="J9" i="3"/>
  <c r="K9" i="3"/>
  <c r="L9" i="3"/>
  <c r="M9" i="3"/>
  <c r="N9" i="3"/>
  <c r="O9" i="3"/>
  <c r="P9" i="3"/>
  <c r="R9" i="3"/>
  <c r="S9" i="3"/>
  <c r="T9" i="3"/>
  <c r="U9" i="3"/>
  <c r="V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R10" i="3"/>
  <c r="S10" i="3"/>
  <c r="T10" i="3"/>
  <c r="U10" i="3"/>
  <c r="V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R11" i="3"/>
  <c r="S11" i="3"/>
  <c r="T11" i="3"/>
  <c r="U11" i="3"/>
  <c r="V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R12" i="3"/>
  <c r="S12" i="3"/>
  <c r="T12" i="3"/>
  <c r="U12" i="3"/>
  <c r="V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R13" i="3"/>
  <c r="S13" i="3"/>
  <c r="T13" i="3"/>
  <c r="U13" i="3"/>
  <c r="V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R14" i="3"/>
  <c r="S14" i="3"/>
  <c r="T14" i="3"/>
  <c r="U14" i="3"/>
  <c r="V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C16" i="17"/>
  <c r="C16" i="9"/>
  <c r="C16" i="16"/>
  <c r="C13" i="14"/>
  <c r="C14" i="14"/>
  <c r="E36" i="19"/>
  <c r="E35" i="19"/>
  <c r="E34" i="19"/>
  <c r="E33" i="19"/>
  <c r="E32" i="19"/>
  <c r="E31" i="19"/>
  <c r="E30" i="19"/>
  <c r="C7" i="9"/>
  <c r="C8" i="9"/>
  <c r="C9" i="9"/>
  <c r="C10" i="9"/>
  <c r="C11" i="9"/>
  <c r="C12" i="9"/>
  <c r="C13" i="9"/>
  <c r="C14" i="9"/>
  <c r="C15" i="9"/>
  <c r="C6" i="9"/>
  <c r="C6" i="14"/>
  <c r="C7" i="14"/>
  <c r="C8" i="14"/>
  <c r="C9" i="14"/>
  <c r="C10" i="14"/>
  <c r="C11" i="14"/>
  <c r="C12" i="14"/>
  <c r="C6" i="16"/>
  <c r="C7" i="16"/>
  <c r="C8" i="16"/>
  <c r="C9" i="16"/>
  <c r="C10" i="16"/>
  <c r="C11" i="16"/>
  <c r="C12" i="16"/>
  <c r="C13" i="16"/>
  <c r="C14" i="16"/>
  <c r="C15" i="16"/>
  <c r="C6" i="17"/>
  <c r="C7" i="17"/>
  <c r="C8" i="17"/>
  <c r="C9" i="17"/>
  <c r="C10" i="17"/>
  <c r="C11" i="17"/>
  <c r="C12" i="17"/>
  <c r="C13" i="17"/>
  <c r="C14" i="17"/>
  <c r="C15" i="17"/>
  <c r="C10" i="3"/>
  <c r="C11" i="3"/>
  <c r="C12" i="3"/>
  <c r="C13" i="3"/>
  <c r="C14" i="3"/>
  <c r="C15" i="3"/>
  <c r="Q6" i="17"/>
  <c r="Q13" i="16"/>
  <c r="Q9" i="16"/>
  <c r="Q19" i="16"/>
  <c r="Q6" i="16"/>
  <c r="Q18" i="16"/>
  <c r="Q16" i="3" l="1"/>
  <c r="Q17" i="3"/>
  <c r="Q9" i="3"/>
  <c r="Q14" i="3"/>
  <c r="Q11" i="3"/>
  <c r="Q10" i="10"/>
  <c r="Q6" i="3"/>
  <c r="Q15" i="9"/>
  <c r="Q15" i="10"/>
  <c r="Q11" i="9"/>
  <c r="Q11" i="10"/>
  <c r="Q8" i="3"/>
  <c r="Q14" i="16"/>
  <c r="Q11" i="16"/>
  <c r="Q8" i="16"/>
  <c r="Q16" i="9"/>
  <c r="Q12" i="10"/>
  <c r="Q8" i="9"/>
  <c r="Q15" i="16"/>
  <c r="Q14" i="9"/>
  <c r="Q13" i="3"/>
  <c r="Q10" i="3"/>
  <c r="Q9" i="14"/>
  <c r="Q6" i="10"/>
  <c r="Q13" i="9"/>
  <c r="Q12" i="14"/>
  <c r="Q12" i="22"/>
  <c r="Q12" i="16"/>
  <c r="Q16" i="16"/>
  <c r="Q7" i="9"/>
  <c r="Q7" i="10"/>
  <c r="Q9" i="17"/>
  <c r="Q13" i="17"/>
  <c r="Q20" i="3"/>
  <c r="Q19" i="3"/>
  <c r="Q22" i="3"/>
  <c r="Q23" i="3"/>
  <c r="Q21" i="16"/>
  <c r="Q21" i="3"/>
  <c r="Q21" i="17"/>
</calcChain>
</file>

<file path=xl/sharedStrings.xml><?xml version="1.0" encoding="utf-8"?>
<sst xmlns="http://schemas.openxmlformats.org/spreadsheetml/2006/main" count="430" uniqueCount="64">
  <si>
    <t>POBLACIÓN TOTAL</t>
  </si>
  <si>
    <t>(Número de habitantes)</t>
  </si>
  <si>
    <t>Fuente: Gestrisam, Padrón municipal,  Ayuntamiento de Málaga.</t>
  </si>
  <si>
    <t xml:space="preserve"> TOTAL</t>
  </si>
  <si>
    <t>Hombres</t>
  </si>
  <si>
    <t>Mujeres</t>
  </si>
  <si>
    <t>DENSIDAD DE POBLACIÓN</t>
  </si>
  <si>
    <r>
      <t>(Nº de habitantes/ superficie total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))</t>
    </r>
  </si>
  <si>
    <t>Fuente: Gestrisam, Ayuntamiento de Málaga.</t>
  </si>
  <si>
    <t>Población</t>
  </si>
  <si>
    <t>Superficie</t>
  </si>
  <si>
    <t>Densidad población</t>
  </si>
  <si>
    <t>POBLACIÓN EXTRANJERA</t>
  </si>
  <si>
    <t>(Número de habitantes extranjeros)</t>
  </si>
  <si>
    <t>Fuente: Padrón municipal, Instituto Nacional de Estadística</t>
  </si>
  <si>
    <t>Alhaurín de la Torre</t>
  </si>
  <si>
    <t>Alhaurín el Grande</t>
  </si>
  <si>
    <t>Almogía</t>
  </si>
  <si>
    <t>Benalmádena</t>
  </si>
  <si>
    <t>Cártama</t>
  </si>
  <si>
    <t>Casabermeja</t>
  </si>
  <si>
    <t>Colmenar</t>
  </si>
  <si>
    <t>Fuengirola</t>
  </si>
  <si>
    <t>Málaga</t>
  </si>
  <si>
    <t>Mijas</t>
  </si>
  <si>
    <t>Pizarra</t>
  </si>
  <si>
    <t>Rincón de la Victoria</t>
  </si>
  <si>
    <t>Totalán</t>
  </si>
  <si>
    <t>Torremolinos</t>
  </si>
  <si>
    <t>Área Metropolitana</t>
  </si>
  <si>
    <t>Álora</t>
  </si>
  <si>
    <t>Coín</t>
  </si>
  <si>
    <t>Provincia</t>
  </si>
  <si>
    <t>Andalucía</t>
  </si>
  <si>
    <t>España</t>
  </si>
  <si>
    <t>SUPERFICIE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</si>
  <si>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</si>
  <si>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Fuente: Sistema de Información Multiterritorial de Andalucía, IECA.</t>
  </si>
  <si>
    <t>Fuente: Padrón municipal, (INE) e Instituto de Estadística y Cartografía de Andalucía (IECA)</t>
  </si>
  <si>
    <t>POBLACIÓN HOMBRES</t>
  </si>
  <si>
    <t>POBLACIÓN MUJERES</t>
  </si>
  <si>
    <t>% POBLACIÓN EXTRANJERA</t>
  </si>
  <si>
    <t>(Porcentaje de población extranjera sobre el total de habitantes)</t>
  </si>
  <si>
    <t>SALDO MIGRATORIO</t>
  </si>
  <si>
    <t>POBLACIÓN &gt;65 AÑOS</t>
  </si>
  <si>
    <t>% POBLACIÓN &gt;65 AÑOS</t>
  </si>
  <si>
    <t>POBLACIÓN &lt; 16 AÑOS</t>
  </si>
  <si>
    <t>POBLACIÓN 16-64 AÑOS</t>
  </si>
  <si>
    <t>ÍNDICE DE ENVEJECIMIENTO</t>
  </si>
  <si>
    <t>(Población mayor de 65 años en relación a la menor de 16 años)</t>
  </si>
  <si>
    <t>ÍNDICE DE DEPENDENCIA</t>
  </si>
  <si>
    <t>(Población menor de 16 años y mayor de 65 años en relación a la población entre 16 y 64 años)</t>
  </si>
  <si>
    <t>NACIDOS VIVOS</t>
  </si>
  <si>
    <t>(Número de nacimientos)</t>
  </si>
  <si>
    <t>Fuente: Instituto Nacional de Estadística</t>
  </si>
  <si>
    <t>TASA BRUTA DE NATALIDAD</t>
  </si>
  <si>
    <t>(Nacidos vivos por cada 1.000 habitantes)</t>
  </si>
  <si>
    <t>Fuente: Instituto de Estadística y Cartografía de Andalucía (IECA) e Instituto Nacional de Estadística (INE)</t>
  </si>
  <si>
    <t>TASA MORTALIDAD</t>
  </si>
  <si>
    <t>(Defunciones por lugar de residencia por cada 1.000 habitantes)</t>
  </si>
  <si>
    <t>Defunciones por lugar de residencia</t>
  </si>
  <si>
    <t>Fuente: Gestrisam, Ayuntamiento de Málaga e IECA.</t>
  </si>
  <si>
    <t>(Inmigración - Emigración)</t>
  </si>
  <si>
    <t>Fuente: Instituto de Estadística y Cartografía de Andalucía (IECA)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</si>
</sst>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" fontId="0" fillId="0" borderId="0" xfId="0" applyNumberFormat="1"/>
    <xf numFmtId="0" fontId="4" fillId="0" borderId="0" xfId="0" applyFont="1"/>
    <xf numFmtId="164" fontId="4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165" fontId="0" fillId="0" borderId="0" xfId="0" applyNumberFormat="1" applyAlignment="1">
      <alignment wrapText="1"/>
    </xf>
    <xf numFmtId="165" fontId="0" fillId="0" borderId="0" xfId="0" applyNumberFormat="1"/>
    <xf numFmtId="3" fontId="4" fillId="0" borderId="0" xfId="0" applyNumberFormat="1" applyFont="1"/>
    <xf numFmtId="0" fontId="0" fillId="0" borderId="0" xfId="0" applyFill="1"/>
    <xf numFmtId="0" fontId="4" fillId="0" borderId="0" xfId="0" applyFont="1" applyAlignment="1">
      <alignment wrapText="1"/>
    </xf>
    <xf numFmtId="3" fontId="0" fillId="0" borderId="0" xfId="0" applyNumberFormat="1" applyFill="1"/>
    <xf numFmtId="2" fontId="0" fillId="0" borderId="0" xfId="0" applyNumberFormat="1"/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/>
    <xf numFmtId="0" fontId="0" fillId="0" borderId="0" xfId="0" applyFill="1" applyBorder="1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28" sqref="G28"/>
    </sheetView>
  </sheetViews>
  <sheetFormatPr baseColWidth="10" defaultColWidth="11.42578125" defaultRowHeight="12.75" x14ac:dyDescent="0.2"/>
  <cols>
    <col min="1" max="1" width="34.5703125" bestFit="1" customWidth="1"/>
  </cols>
  <sheetData>
    <row r="1" spans="1:7" x14ac:dyDescent="0.2">
      <c r="A1" s="8" t="s">
        <v>0</v>
      </c>
    </row>
    <row r="2" spans="1:7" x14ac:dyDescent="0.2">
      <c r="A2" s="8" t="s">
        <v>1</v>
      </c>
    </row>
    <row r="3" spans="1:7" ht="25.5" x14ac:dyDescent="0.2">
      <c r="A3" s="9" t="s">
        <v>2</v>
      </c>
    </row>
    <row r="4" spans="1:7" x14ac:dyDescent="0.2">
      <c r="A4" s="9"/>
    </row>
    <row r="5" spans="1:7" x14ac:dyDescent="0.2">
      <c r="C5" s="10" t="s">
        <v>3</v>
      </c>
      <c r="D5" s="10" t="s">
        <v>4</v>
      </c>
      <c r="E5" s="10" t="s">
        <v>5</v>
      </c>
    </row>
    <row r="6" spans="1:7" x14ac:dyDescent="0.2">
      <c r="B6">
        <v>2004</v>
      </c>
      <c r="C6" s="11">
        <v>558265</v>
      </c>
      <c r="D6" s="11">
        <v>269582</v>
      </c>
      <c r="E6" s="11">
        <v>288683</v>
      </c>
    </row>
    <row r="7" spans="1:7" x14ac:dyDescent="0.2">
      <c r="B7">
        <v>2005</v>
      </c>
      <c r="C7" s="11">
        <v>560755</v>
      </c>
      <c r="D7" s="11">
        <v>271154</v>
      </c>
      <c r="E7" s="11">
        <v>289601</v>
      </c>
    </row>
    <row r="8" spans="1:7" x14ac:dyDescent="0.2">
      <c r="B8">
        <v>2006</v>
      </c>
      <c r="C8" s="12">
        <v>573909</v>
      </c>
      <c r="D8" s="12">
        <v>278029</v>
      </c>
      <c r="E8" s="12">
        <v>295880</v>
      </c>
    </row>
    <row r="9" spans="1:7" x14ac:dyDescent="0.2">
      <c r="B9">
        <v>2007</v>
      </c>
      <c r="C9" s="12">
        <v>574353</v>
      </c>
      <c r="D9" s="12">
        <v>277706</v>
      </c>
      <c r="E9" s="12">
        <v>296647</v>
      </c>
      <c r="F9" s="12"/>
      <c r="G9" s="12"/>
    </row>
    <row r="10" spans="1:7" x14ac:dyDescent="0.2">
      <c r="B10">
        <v>2008</v>
      </c>
      <c r="C10" s="12">
        <v>576725</v>
      </c>
      <c r="D10" s="12">
        <v>278745</v>
      </c>
      <c r="E10" s="12">
        <v>297980</v>
      </c>
      <c r="F10" s="12"/>
      <c r="G10" s="12"/>
    </row>
    <row r="11" spans="1:7" x14ac:dyDescent="0.2">
      <c r="B11">
        <v>2009</v>
      </c>
      <c r="C11" s="12">
        <v>577884</v>
      </c>
      <c r="D11" s="12">
        <v>279111</v>
      </c>
      <c r="E11" s="12">
        <v>298773</v>
      </c>
      <c r="F11" s="12"/>
      <c r="G11" s="12"/>
    </row>
    <row r="12" spans="1:7" x14ac:dyDescent="0.2">
      <c r="B12" s="5">
        <v>2010</v>
      </c>
      <c r="C12" s="12">
        <v>577095</v>
      </c>
      <c r="D12" s="12">
        <v>278296</v>
      </c>
      <c r="E12" s="12">
        <v>298799</v>
      </c>
      <c r="F12" s="12"/>
      <c r="G12" s="12"/>
    </row>
    <row r="13" spans="1:7" x14ac:dyDescent="0.2">
      <c r="B13" s="5">
        <v>2011</v>
      </c>
      <c r="C13" s="12">
        <v>576938</v>
      </c>
      <c r="D13" s="12">
        <v>277880</v>
      </c>
      <c r="E13" s="12">
        <v>299058</v>
      </c>
      <c r="F13" s="12"/>
      <c r="G13" s="12"/>
    </row>
    <row r="14" spans="1:7" x14ac:dyDescent="0.2">
      <c r="B14">
        <v>2012</v>
      </c>
      <c r="C14" s="12">
        <v>575322</v>
      </c>
      <c r="D14" s="12">
        <v>276858</v>
      </c>
      <c r="E14" s="12">
        <v>298464</v>
      </c>
      <c r="F14" s="12"/>
      <c r="G14" s="12"/>
    </row>
    <row r="15" spans="1:7" x14ac:dyDescent="0.2">
      <c r="B15">
        <v>2013</v>
      </c>
      <c r="C15" s="12">
        <v>575127</v>
      </c>
      <c r="D15" s="12">
        <v>276879</v>
      </c>
      <c r="E15" s="12">
        <v>298248</v>
      </c>
      <c r="F15" s="12"/>
      <c r="G15" s="12"/>
    </row>
    <row r="16" spans="1:7" x14ac:dyDescent="0.2">
      <c r="B16">
        <v>2014</v>
      </c>
      <c r="C16" s="12">
        <v>572267</v>
      </c>
      <c r="D16" s="12">
        <v>275523</v>
      </c>
      <c r="E16" s="12">
        <v>296744</v>
      </c>
      <c r="F16" s="12"/>
      <c r="G16" s="12"/>
    </row>
    <row r="17" spans="1:7" x14ac:dyDescent="0.2">
      <c r="B17">
        <v>2015</v>
      </c>
      <c r="C17" s="12">
        <v>572947</v>
      </c>
      <c r="D17" s="12">
        <v>275916</v>
      </c>
      <c r="E17" s="12">
        <v>297031</v>
      </c>
      <c r="F17" s="12"/>
      <c r="G17" s="12"/>
    </row>
    <row r="18" spans="1:7" x14ac:dyDescent="0.2">
      <c r="B18">
        <v>2016</v>
      </c>
      <c r="C18" s="12">
        <v>571069</v>
      </c>
      <c r="D18" s="12">
        <v>274769</v>
      </c>
      <c r="E18" s="12">
        <v>296300</v>
      </c>
      <c r="F18" s="12"/>
      <c r="G18" s="12"/>
    </row>
    <row r="19" spans="1:7" x14ac:dyDescent="0.2">
      <c r="B19">
        <v>2017</v>
      </c>
      <c r="C19" s="12">
        <v>570006</v>
      </c>
      <c r="D19" s="12">
        <v>274177</v>
      </c>
      <c r="E19" s="12">
        <v>295829</v>
      </c>
      <c r="F19" s="12"/>
      <c r="G19" s="12"/>
    </row>
    <row r="20" spans="1:7" x14ac:dyDescent="0.2">
      <c r="B20">
        <v>2018</v>
      </c>
      <c r="C20" s="12">
        <v>573832</v>
      </c>
      <c r="D20" s="12">
        <v>275899</v>
      </c>
      <c r="E20" s="12">
        <v>297933</v>
      </c>
      <c r="F20" s="12"/>
      <c r="G20" s="12"/>
    </row>
    <row r="21" spans="1:7" x14ac:dyDescent="0.2">
      <c r="B21">
        <v>2019</v>
      </c>
      <c r="C21" s="12">
        <v>576094</v>
      </c>
      <c r="D21" s="12">
        <v>276797</v>
      </c>
      <c r="E21" s="12">
        <v>299297</v>
      </c>
      <c r="F21" s="12"/>
      <c r="G21" s="12"/>
    </row>
    <row r="22" spans="1:7" x14ac:dyDescent="0.2">
      <c r="B22">
        <v>2020</v>
      </c>
      <c r="C22" s="12">
        <v>580469</v>
      </c>
      <c r="D22" s="12">
        <v>278895</v>
      </c>
      <c r="E22" s="12">
        <v>301574</v>
      </c>
      <c r="F22" s="12"/>
      <c r="G22" s="12"/>
    </row>
    <row r="23" spans="1:7" x14ac:dyDescent="0.2">
      <c r="B23">
        <v>2021</v>
      </c>
      <c r="C23" s="12">
        <v>579984</v>
      </c>
      <c r="D23" s="12">
        <v>278592</v>
      </c>
      <c r="E23" s="12">
        <v>301392</v>
      </c>
      <c r="F23" s="12"/>
      <c r="G23" s="12"/>
    </row>
    <row r="24" spans="1:7" x14ac:dyDescent="0.2">
      <c r="B24">
        <v>2022</v>
      </c>
      <c r="C24" s="12">
        <v>580032</v>
      </c>
      <c r="D24" s="12">
        <v>278601</v>
      </c>
      <c r="E24" s="12">
        <v>301431</v>
      </c>
      <c r="F24" s="12"/>
      <c r="G24" s="12"/>
    </row>
    <row r="25" spans="1:7" x14ac:dyDescent="0.2">
      <c r="B25">
        <v>2023</v>
      </c>
      <c r="C25" s="12">
        <v>586770</v>
      </c>
      <c r="D25" s="12">
        <v>281499</v>
      </c>
      <c r="E25" s="12">
        <v>305271</v>
      </c>
      <c r="F25" s="12"/>
      <c r="G25" s="12"/>
    </row>
    <row r="26" spans="1:7" x14ac:dyDescent="0.2">
      <c r="C26" s="12"/>
      <c r="D26" s="12"/>
      <c r="E26" s="12"/>
      <c r="F26" s="12"/>
      <c r="G26" s="12"/>
    </row>
    <row r="27" spans="1:7" x14ac:dyDescent="0.2">
      <c r="A27" t="s">
        <v>6</v>
      </c>
      <c r="B27" s="5"/>
      <c r="C27" s="12"/>
      <c r="D27" s="12"/>
      <c r="E27" s="12"/>
    </row>
    <row r="28" spans="1:7" ht="14.25" x14ac:dyDescent="0.2">
      <c r="A28" t="s">
        <v>7</v>
      </c>
      <c r="B28" s="5"/>
    </row>
    <row r="29" spans="1:7" ht="25.5" x14ac:dyDescent="0.2">
      <c r="A29" s="9" t="s">
        <v>61</v>
      </c>
      <c r="B29" s="5"/>
      <c r="C29" t="s">
        <v>9</v>
      </c>
      <c r="D29" t="s">
        <v>10</v>
      </c>
      <c r="E29" s="8" t="s">
        <v>11</v>
      </c>
    </row>
    <row r="30" spans="1:7" x14ac:dyDescent="0.2">
      <c r="A30" s="9"/>
      <c r="B30" s="5">
        <v>2004</v>
      </c>
      <c r="C30" s="11">
        <v>558265</v>
      </c>
      <c r="D30">
        <v>395.13</v>
      </c>
      <c r="E30" s="13">
        <f t="shared" ref="E30:E36" si="0">C30/D30</f>
        <v>1412.8641206691468</v>
      </c>
      <c r="F30" s="12"/>
    </row>
    <row r="31" spans="1:7" x14ac:dyDescent="0.2">
      <c r="A31" s="9"/>
      <c r="B31" s="5">
        <v>2005</v>
      </c>
      <c r="C31" s="11">
        <v>560755</v>
      </c>
      <c r="D31">
        <v>395.13</v>
      </c>
      <c r="E31" s="13">
        <f t="shared" si="0"/>
        <v>1419.1658441525574</v>
      </c>
      <c r="F31" s="12"/>
    </row>
    <row r="32" spans="1:7" x14ac:dyDescent="0.2">
      <c r="B32" s="5">
        <v>2006</v>
      </c>
      <c r="C32" s="12">
        <v>573909</v>
      </c>
      <c r="D32">
        <v>395.13</v>
      </c>
      <c r="E32" s="14">
        <f t="shared" si="0"/>
        <v>1452.4561536709436</v>
      </c>
      <c r="F32" s="12"/>
    </row>
    <row r="33" spans="2:6" x14ac:dyDescent="0.2">
      <c r="B33" s="5">
        <v>2007</v>
      </c>
      <c r="C33" s="12">
        <v>574353</v>
      </c>
      <c r="D33">
        <v>395.13</v>
      </c>
      <c r="E33" s="14">
        <f t="shared" si="0"/>
        <v>1453.5798344848531</v>
      </c>
      <c r="F33" s="12"/>
    </row>
    <row r="34" spans="2:6" x14ac:dyDescent="0.2">
      <c r="B34" s="5">
        <v>2008</v>
      </c>
      <c r="C34" s="12">
        <v>576725</v>
      </c>
      <c r="D34">
        <v>395.13</v>
      </c>
      <c r="E34" s="14">
        <f t="shared" si="0"/>
        <v>1459.5829220762787</v>
      </c>
      <c r="F34" s="12"/>
    </row>
    <row r="35" spans="2:6" x14ac:dyDescent="0.2">
      <c r="B35" s="5">
        <v>2009</v>
      </c>
      <c r="C35" s="12">
        <v>577884</v>
      </c>
      <c r="D35">
        <v>395.13</v>
      </c>
      <c r="E35" s="14">
        <f t="shared" si="0"/>
        <v>1462.5161339306051</v>
      </c>
      <c r="F35" s="12"/>
    </row>
    <row r="36" spans="2:6" x14ac:dyDescent="0.2">
      <c r="B36" s="5">
        <v>2010</v>
      </c>
      <c r="C36" s="12">
        <v>577095</v>
      </c>
      <c r="D36">
        <v>395.13</v>
      </c>
      <c r="E36" s="14">
        <f t="shared" si="0"/>
        <v>1460.5193227545365</v>
      </c>
      <c r="F36" s="12"/>
    </row>
    <row r="37" spans="2:6" x14ac:dyDescent="0.2">
      <c r="B37" s="5">
        <v>2011</v>
      </c>
      <c r="C37" s="12">
        <v>576938</v>
      </c>
      <c r="D37">
        <v>395.13</v>
      </c>
      <c r="E37" s="14">
        <f t="shared" ref="E37:E46" si="1">C37/D37</f>
        <v>1460.1219851694379</v>
      </c>
      <c r="F37" s="12"/>
    </row>
    <row r="38" spans="2:6" x14ac:dyDescent="0.2">
      <c r="B38" s="5">
        <v>2012</v>
      </c>
      <c r="C38" s="12">
        <v>575322</v>
      </c>
      <c r="D38">
        <v>395.13</v>
      </c>
      <c r="E38" s="14">
        <f t="shared" si="1"/>
        <v>1456.0321919368309</v>
      </c>
      <c r="F38" s="12"/>
    </row>
    <row r="39" spans="2:6" x14ac:dyDescent="0.2">
      <c r="B39" s="5">
        <v>2013</v>
      </c>
      <c r="C39" s="12">
        <v>575127</v>
      </c>
      <c r="D39">
        <v>395.13</v>
      </c>
      <c r="E39" s="14">
        <f t="shared" si="1"/>
        <v>1455.5386834712626</v>
      </c>
      <c r="F39" s="12"/>
    </row>
    <row r="40" spans="2:6" x14ac:dyDescent="0.2">
      <c r="B40" s="5">
        <v>2014</v>
      </c>
      <c r="C40" s="12">
        <v>572267</v>
      </c>
      <c r="D40">
        <v>395.13</v>
      </c>
      <c r="E40" s="14">
        <f t="shared" si="1"/>
        <v>1448.3005593095943</v>
      </c>
      <c r="F40" s="12"/>
    </row>
    <row r="41" spans="2:6" x14ac:dyDescent="0.2">
      <c r="B41" s="5">
        <v>2015</v>
      </c>
      <c r="C41" s="12">
        <v>572947</v>
      </c>
      <c r="D41">
        <v>395.13</v>
      </c>
      <c r="E41" s="14">
        <f t="shared" si="1"/>
        <v>1450.0215119074735</v>
      </c>
      <c r="F41" s="12"/>
    </row>
    <row r="42" spans="2:6" x14ac:dyDescent="0.2">
      <c r="B42" s="5">
        <v>2016</v>
      </c>
      <c r="C42" s="12">
        <v>571069</v>
      </c>
      <c r="D42">
        <v>395.13</v>
      </c>
      <c r="E42" s="14">
        <f t="shared" si="1"/>
        <v>1445.2686457621542</v>
      </c>
      <c r="F42" s="12"/>
    </row>
    <row r="43" spans="2:6" x14ac:dyDescent="0.2">
      <c r="B43" s="5">
        <v>2017</v>
      </c>
      <c r="C43" s="12">
        <v>570006</v>
      </c>
      <c r="D43">
        <v>395.13</v>
      </c>
      <c r="E43" s="14">
        <f t="shared" si="1"/>
        <v>1442.578391921646</v>
      </c>
      <c r="F43" s="12"/>
    </row>
    <row r="44" spans="2:6" x14ac:dyDescent="0.2">
      <c r="B44" s="5">
        <v>2018</v>
      </c>
      <c r="C44" s="12">
        <v>573832</v>
      </c>
      <c r="D44">
        <v>395.13</v>
      </c>
      <c r="E44" s="14">
        <f t="shared" si="1"/>
        <v>1452.2612810973603</v>
      </c>
      <c r="F44" s="12"/>
    </row>
    <row r="45" spans="2:6" x14ac:dyDescent="0.2">
      <c r="B45" s="5">
        <v>2019</v>
      </c>
      <c r="C45" s="12">
        <v>576094</v>
      </c>
      <c r="D45" s="23">
        <v>394.876816013</v>
      </c>
      <c r="E45" s="14">
        <f t="shared" si="1"/>
        <v>1458.9207991918017</v>
      </c>
      <c r="F45" s="12"/>
    </row>
    <row r="46" spans="2:6" x14ac:dyDescent="0.2">
      <c r="B46" s="5">
        <v>2020</v>
      </c>
      <c r="C46" s="12">
        <v>580469</v>
      </c>
      <c r="D46" s="23">
        <v>394.876816013</v>
      </c>
      <c r="E46" s="14">
        <f t="shared" si="1"/>
        <v>1470.0002037620006</v>
      </c>
      <c r="F46" s="12"/>
    </row>
    <row r="47" spans="2:6" x14ac:dyDescent="0.2">
      <c r="B47" s="5">
        <v>2021</v>
      </c>
      <c r="C47" s="12">
        <v>579984</v>
      </c>
      <c r="D47" s="23">
        <v>394.876816013</v>
      </c>
      <c r="E47" s="14">
        <f>C47/D47</f>
        <v>1468.7719726267899</v>
      </c>
      <c r="F47" s="12"/>
    </row>
    <row r="48" spans="2:6" x14ac:dyDescent="0.2">
      <c r="B48" s="5">
        <v>2022</v>
      </c>
      <c r="C48" s="12">
        <v>580032</v>
      </c>
      <c r="D48" s="23">
        <v>394.876816013</v>
      </c>
      <c r="E48" s="14">
        <f>C48/D48</f>
        <v>1468.8935295226458</v>
      </c>
      <c r="F48" s="12"/>
    </row>
    <row r="49" spans="1:9" x14ac:dyDescent="0.2">
      <c r="B49" s="5">
        <v>2023</v>
      </c>
      <c r="C49" s="12">
        <v>586770</v>
      </c>
      <c r="D49" s="23">
        <v>394.876816013</v>
      </c>
      <c r="E49" s="14">
        <f>C49/D49</f>
        <v>1485.9570787784173</v>
      </c>
      <c r="F49" s="12"/>
    </row>
    <row r="50" spans="1:9" x14ac:dyDescent="0.2">
      <c r="B50" s="5"/>
      <c r="C50" s="12"/>
      <c r="E50" s="14"/>
      <c r="F50" s="12"/>
    </row>
    <row r="51" spans="1:9" x14ac:dyDescent="0.2">
      <c r="A51" t="s">
        <v>12</v>
      </c>
      <c r="B51" s="5"/>
    </row>
    <row r="52" spans="1:9" x14ac:dyDescent="0.2">
      <c r="A52" t="s">
        <v>13</v>
      </c>
      <c r="B52" s="5"/>
    </row>
    <row r="53" spans="1:9" ht="25.5" x14ac:dyDescent="0.2">
      <c r="A53" s="9" t="s">
        <v>8</v>
      </c>
      <c r="B53" s="5"/>
    </row>
    <row r="54" spans="1:9" x14ac:dyDescent="0.2">
      <c r="B54" s="5"/>
    </row>
    <row r="55" spans="1:9" x14ac:dyDescent="0.2">
      <c r="C55" s="10" t="s">
        <v>3</v>
      </c>
      <c r="D55" s="10" t="s">
        <v>4</v>
      </c>
      <c r="E55" s="10" t="s">
        <v>5</v>
      </c>
    </row>
    <row r="56" spans="1:9" x14ac:dyDescent="0.2">
      <c r="B56">
        <v>2004</v>
      </c>
      <c r="C56" s="11">
        <v>23515</v>
      </c>
      <c r="D56" s="11">
        <v>12300</v>
      </c>
      <c r="E56" s="11">
        <v>11215</v>
      </c>
      <c r="F56" s="12"/>
      <c r="G56" s="12"/>
    </row>
    <row r="57" spans="1:9" x14ac:dyDescent="0.2">
      <c r="B57">
        <v>2005</v>
      </c>
      <c r="C57" s="11">
        <v>30233</v>
      </c>
      <c r="D57" s="11">
        <v>15839</v>
      </c>
      <c r="E57" s="11">
        <v>14394</v>
      </c>
      <c r="F57" s="12"/>
      <c r="G57" s="12"/>
    </row>
    <row r="58" spans="1:9" x14ac:dyDescent="0.2">
      <c r="B58">
        <v>2006</v>
      </c>
      <c r="C58" s="12">
        <v>39289</v>
      </c>
      <c r="D58" s="12">
        <v>20859</v>
      </c>
      <c r="E58" s="12">
        <v>18430</v>
      </c>
      <c r="F58" s="12"/>
      <c r="G58" s="12"/>
    </row>
    <row r="59" spans="1:9" x14ac:dyDescent="0.2">
      <c r="B59">
        <v>2007</v>
      </c>
      <c r="C59" s="12">
        <v>37843</v>
      </c>
      <c r="D59" s="12">
        <v>19585</v>
      </c>
      <c r="E59" s="12">
        <v>18258</v>
      </c>
      <c r="F59" s="12"/>
      <c r="G59" s="12"/>
    </row>
    <row r="60" spans="1:9" x14ac:dyDescent="0.2">
      <c r="B60">
        <v>2008</v>
      </c>
      <c r="C60" s="12">
        <v>43252</v>
      </c>
      <c r="D60" s="12">
        <v>22041</v>
      </c>
      <c r="E60" s="12">
        <v>21211</v>
      </c>
      <c r="F60" s="12"/>
      <c r="G60" s="12"/>
    </row>
    <row r="61" spans="1:9" x14ac:dyDescent="0.2">
      <c r="B61">
        <v>2009</v>
      </c>
      <c r="C61" s="12">
        <v>46158</v>
      </c>
      <c r="D61" s="12">
        <v>23365</v>
      </c>
      <c r="E61" s="12">
        <v>22793</v>
      </c>
      <c r="F61" s="12"/>
      <c r="G61" s="12"/>
      <c r="H61" s="12"/>
    </row>
    <row r="62" spans="1:9" x14ac:dyDescent="0.2">
      <c r="B62" s="5">
        <v>2010</v>
      </c>
      <c r="C62" s="12">
        <v>47769</v>
      </c>
      <c r="D62" s="12">
        <v>23938</v>
      </c>
      <c r="E62" s="12">
        <v>23831</v>
      </c>
      <c r="F62" s="12"/>
      <c r="G62" s="12"/>
      <c r="H62" s="12"/>
      <c r="I62" s="12"/>
    </row>
    <row r="63" spans="1:9" x14ac:dyDescent="0.2">
      <c r="B63" s="5">
        <v>2011</v>
      </c>
      <c r="C63" s="12">
        <v>50989</v>
      </c>
      <c r="D63" s="12">
        <v>25526</v>
      </c>
      <c r="E63" s="12">
        <v>25463</v>
      </c>
      <c r="F63" s="12"/>
      <c r="G63" s="12"/>
      <c r="H63" s="12"/>
      <c r="I63" s="12"/>
    </row>
    <row r="64" spans="1:9" x14ac:dyDescent="0.2">
      <c r="B64" s="5">
        <v>2012</v>
      </c>
      <c r="C64" s="12">
        <v>49737</v>
      </c>
      <c r="D64" s="12">
        <v>24923</v>
      </c>
      <c r="E64" s="12">
        <v>24814</v>
      </c>
      <c r="F64" s="12"/>
      <c r="G64" s="12"/>
    </row>
    <row r="65" spans="2:7" x14ac:dyDescent="0.2">
      <c r="B65" s="5">
        <v>2013</v>
      </c>
      <c r="C65" s="12">
        <v>52145</v>
      </c>
      <c r="D65" s="12">
        <v>26165</v>
      </c>
      <c r="E65" s="12">
        <v>25980</v>
      </c>
      <c r="F65" s="12"/>
      <c r="G65" s="12"/>
    </row>
    <row r="66" spans="2:7" x14ac:dyDescent="0.2">
      <c r="B66" s="5">
        <v>2014</v>
      </c>
      <c r="C66" s="12">
        <v>49317</v>
      </c>
      <c r="D66" s="12">
        <v>24832</v>
      </c>
      <c r="E66" s="12">
        <v>24485</v>
      </c>
      <c r="F66" s="12"/>
      <c r="G66" s="12"/>
    </row>
    <row r="67" spans="2:7" x14ac:dyDescent="0.2">
      <c r="B67" s="5">
        <v>2015</v>
      </c>
      <c r="C67" s="12">
        <v>46506</v>
      </c>
      <c r="D67" s="12">
        <v>23500</v>
      </c>
      <c r="E67" s="12">
        <v>23006</v>
      </c>
      <c r="F67" s="12"/>
      <c r="G67" s="12"/>
    </row>
    <row r="68" spans="2:7" x14ac:dyDescent="0.2">
      <c r="B68" s="5">
        <v>2016</v>
      </c>
      <c r="C68" s="12">
        <v>44368</v>
      </c>
      <c r="D68" s="12">
        <v>22307</v>
      </c>
      <c r="E68" s="12">
        <v>22061</v>
      </c>
      <c r="F68" s="12"/>
      <c r="G68" s="12"/>
    </row>
    <row r="69" spans="2:7" x14ac:dyDescent="0.2">
      <c r="B69" s="5">
        <v>2017</v>
      </c>
      <c r="C69" s="12">
        <v>42507</v>
      </c>
      <c r="D69" s="12">
        <v>21341</v>
      </c>
      <c r="E69" s="12">
        <v>21166</v>
      </c>
      <c r="F69" s="12"/>
      <c r="G69" s="12"/>
    </row>
    <row r="70" spans="2:7" x14ac:dyDescent="0.2">
      <c r="B70" s="5">
        <v>2018</v>
      </c>
      <c r="C70" s="12">
        <v>45395</v>
      </c>
      <c r="D70" s="12">
        <v>22561</v>
      </c>
      <c r="E70" s="12">
        <v>22834</v>
      </c>
    </row>
    <row r="71" spans="2:7" x14ac:dyDescent="0.2">
      <c r="B71" s="5">
        <v>2019</v>
      </c>
      <c r="C71" s="12">
        <v>46865</v>
      </c>
      <c r="D71" s="12">
        <v>23143</v>
      </c>
      <c r="E71" s="12">
        <v>23722</v>
      </c>
    </row>
    <row r="72" spans="2:7" x14ac:dyDescent="0.2">
      <c r="B72" s="5">
        <v>2020</v>
      </c>
      <c r="C72" s="12">
        <f>39542+11568</f>
        <v>51110</v>
      </c>
      <c r="D72" s="12">
        <f>19351+5824</f>
        <v>25175</v>
      </c>
      <c r="E72" s="12">
        <f>20191+5744</f>
        <v>25935</v>
      </c>
    </row>
    <row r="73" spans="2:7" x14ac:dyDescent="0.2">
      <c r="B73" s="5">
        <v>2021</v>
      </c>
      <c r="C73" s="12">
        <v>51126</v>
      </c>
      <c r="D73" s="12">
        <v>25106</v>
      </c>
      <c r="E73" s="12">
        <v>26020</v>
      </c>
    </row>
    <row r="74" spans="2:7" x14ac:dyDescent="0.2">
      <c r="B74" s="5">
        <v>2022</v>
      </c>
      <c r="C74" s="12">
        <f>40814+11440</f>
        <v>52254</v>
      </c>
      <c r="D74" s="12">
        <v>25702</v>
      </c>
      <c r="E74" s="12">
        <v>26552</v>
      </c>
    </row>
    <row r="75" spans="2:7" x14ac:dyDescent="0.2">
      <c r="B75" s="5">
        <v>2023</v>
      </c>
      <c r="C75" s="12">
        <f>SUM(D75:E75)</f>
        <v>59118</v>
      </c>
      <c r="D75" s="12">
        <v>28743</v>
      </c>
      <c r="E75" s="12">
        <v>30375</v>
      </c>
    </row>
    <row r="76" spans="2:7" x14ac:dyDescent="0.2">
      <c r="C76" s="12"/>
      <c r="D76" s="12"/>
      <c r="E76" s="12"/>
    </row>
  </sheetData>
  <phoneticPr fontId="3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workbookViewId="0">
      <pane xSplit="2" ySplit="5" topLeftCell="C10" activePane="bottomRight" state="frozen"/>
      <selection pane="topRight" activeCell="B1" sqref="B1"/>
      <selection pane="bottomLeft" activeCell="A6" sqref="A6"/>
      <selection pane="bottomRight" activeCell="V30" sqref="V30"/>
    </sheetView>
  </sheetViews>
  <sheetFormatPr baseColWidth="10" defaultColWidth="11.42578125" defaultRowHeight="12.75" x14ac:dyDescent="0.2"/>
  <cols>
    <col min="1" max="1" width="23.85546875" customWidth="1"/>
    <col min="17" max="17" width="18.5703125" bestFit="1" customWidth="1"/>
    <col min="18" max="18" width="8.42578125" customWidth="1"/>
    <col min="19" max="19" width="7.42578125" customWidth="1"/>
  </cols>
  <sheetData>
    <row r="1" spans="1:22" x14ac:dyDescent="0.2">
      <c r="A1" s="17" t="s">
        <v>44</v>
      </c>
    </row>
    <row r="2" spans="1:22" x14ac:dyDescent="0.2">
      <c r="A2" s="8" t="s">
        <v>1</v>
      </c>
    </row>
    <row r="3" spans="1:22" ht="38.25" x14ac:dyDescent="0.2">
      <c r="A3" s="9" t="s">
        <v>14</v>
      </c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1" t="s">
        <v>29</v>
      </c>
      <c r="R5" s="5" t="s">
        <v>30</v>
      </c>
      <c r="S5" s="5" t="s">
        <v>31</v>
      </c>
      <c r="T5" s="1" t="s">
        <v>32</v>
      </c>
      <c r="U5" s="1" t="s">
        <v>33</v>
      </c>
      <c r="V5" s="1" t="s">
        <v>34</v>
      </c>
    </row>
    <row r="6" spans="1:22" x14ac:dyDescent="0.2">
      <c r="B6" s="1">
        <v>2000</v>
      </c>
      <c r="C6" s="15">
        <v>1682</v>
      </c>
      <c r="D6" s="15">
        <v>2275</v>
      </c>
      <c r="E6" s="15">
        <v>651</v>
      </c>
      <c r="F6" s="15">
        <v>3734</v>
      </c>
      <c r="G6" s="15">
        <v>1547</v>
      </c>
      <c r="H6" s="15">
        <v>502</v>
      </c>
      <c r="I6" s="15">
        <v>610</v>
      </c>
      <c r="J6" s="15">
        <v>6895</v>
      </c>
      <c r="K6" s="15">
        <v>73978</v>
      </c>
      <c r="L6" s="15">
        <v>6041</v>
      </c>
      <c r="M6" s="15">
        <v>915</v>
      </c>
      <c r="N6" s="15">
        <v>2134</v>
      </c>
      <c r="O6" s="15">
        <v>121</v>
      </c>
      <c r="P6" s="15">
        <v>5297</v>
      </c>
      <c r="Q6" s="12">
        <f>SUM(C6:P6)</f>
        <v>106382</v>
      </c>
      <c r="R6" s="12">
        <v>2088</v>
      </c>
      <c r="S6" s="12">
        <v>2680</v>
      </c>
      <c r="T6" s="12">
        <v>179830</v>
      </c>
      <c r="U6" s="12">
        <v>1045869</v>
      </c>
      <c r="V6" s="12">
        <v>6842142</v>
      </c>
    </row>
    <row r="7" spans="1:22" x14ac:dyDescent="0.2">
      <c r="B7" s="1">
        <v>2001</v>
      </c>
      <c r="C7" s="15">
        <v>1802</v>
      </c>
      <c r="D7" s="15">
        <v>2367</v>
      </c>
      <c r="E7" s="15">
        <v>682</v>
      </c>
      <c r="F7" s="15">
        <v>4098</v>
      </c>
      <c r="G7" s="15">
        <v>1603</v>
      </c>
      <c r="H7" s="15">
        <v>528</v>
      </c>
      <c r="I7" s="15">
        <v>634</v>
      </c>
      <c r="J7" s="15">
        <v>7441</v>
      </c>
      <c r="K7" s="15">
        <v>75996</v>
      </c>
      <c r="L7" s="15">
        <v>6546</v>
      </c>
      <c r="M7" s="15">
        <v>932</v>
      </c>
      <c r="N7" s="15">
        <v>2270</v>
      </c>
      <c r="O7" s="15">
        <v>125</v>
      </c>
      <c r="P7" s="15">
        <v>5653</v>
      </c>
      <c r="Q7" s="12">
        <f t="shared" ref="Q7:Q28" si="0">SUM(C7:P7)</f>
        <v>110677</v>
      </c>
      <c r="R7" s="12">
        <v>2098</v>
      </c>
      <c r="S7" s="12">
        <v>2740</v>
      </c>
      <c r="T7" s="12">
        <v>186884</v>
      </c>
      <c r="U7" s="12">
        <v>1090315</v>
      </c>
      <c r="V7" s="12">
        <v>7037553</v>
      </c>
    </row>
    <row r="8" spans="1:22" x14ac:dyDescent="0.2">
      <c r="B8" s="1">
        <v>2002</v>
      </c>
      <c r="C8" s="15">
        <v>1937</v>
      </c>
      <c r="D8" s="15">
        <v>2468</v>
      </c>
      <c r="E8" s="15">
        <v>681</v>
      </c>
      <c r="F8" s="15">
        <v>4381</v>
      </c>
      <c r="G8" s="15">
        <v>1675</v>
      </c>
      <c r="H8" s="15">
        <v>535</v>
      </c>
      <c r="I8" s="15">
        <v>651</v>
      </c>
      <c r="J8" s="15">
        <v>7994</v>
      </c>
      <c r="K8" s="15">
        <v>76670</v>
      </c>
      <c r="L8" s="15">
        <v>7019</v>
      </c>
      <c r="M8" s="15">
        <v>960</v>
      </c>
      <c r="N8" s="15">
        <v>2448</v>
      </c>
      <c r="O8" s="15">
        <v>126</v>
      </c>
      <c r="P8" s="15">
        <v>6022</v>
      </c>
      <c r="Q8" s="12">
        <f t="shared" si="0"/>
        <v>113567</v>
      </c>
      <c r="R8" s="12">
        <v>2147</v>
      </c>
      <c r="S8" s="12">
        <v>2815</v>
      </c>
      <c r="T8" s="12">
        <v>192399</v>
      </c>
      <c r="U8" s="12">
        <v>1111011</v>
      </c>
      <c r="V8" s="12">
        <v>7169435</v>
      </c>
    </row>
    <row r="9" spans="1:22" x14ac:dyDescent="0.2">
      <c r="B9" s="1">
        <v>2003</v>
      </c>
      <c r="C9" s="15">
        <v>2141</v>
      </c>
      <c r="D9" s="15">
        <v>2571</v>
      </c>
      <c r="E9" s="15">
        <v>724</v>
      </c>
      <c r="F9" s="15">
        <v>5090</v>
      </c>
      <c r="G9" s="15">
        <v>1764</v>
      </c>
      <c r="H9" s="15">
        <v>511</v>
      </c>
      <c r="I9" s="15">
        <v>652</v>
      </c>
      <c r="J9" s="15">
        <v>8927</v>
      </c>
      <c r="K9" s="15">
        <v>78043</v>
      </c>
      <c r="L9" s="15">
        <v>7788</v>
      </c>
      <c r="M9" s="15">
        <v>1017</v>
      </c>
      <c r="N9" s="15">
        <v>2718</v>
      </c>
      <c r="O9" s="15">
        <v>123</v>
      </c>
      <c r="P9" s="15">
        <v>6733</v>
      </c>
      <c r="Q9" s="12">
        <f t="shared" si="0"/>
        <v>118802</v>
      </c>
      <c r="R9" s="12">
        <v>2237</v>
      </c>
      <c r="S9" s="12">
        <v>2934</v>
      </c>
      <c r="T9" s="12">
        <v>198557</v>
      </c>
      <c r="U9" s="12">
        <v>1128535</v>
      </c>
      <c r="V9" s="12">
        <v>7276620</v>
      </c>
    </row>
    <row r="10" spans="1:22" x14ac:dyDescent="0.2">
      <c r="B10" s="1">
        <v>2004</v>
      </c>
      <c r="C10" s="15">
        <v>2280</v>
      </c>
      <c r="D10" s="15">
        <v>2584</v>
      </c>
      <c r="E10" s="15">
        <v>725</v>
      </c>
      <c r="F10" s="15">
        <v>4945</v>
      </c>
      <c r="G10" s="15">
        <v>1862</v>
      </c>
      <c r="H10" s="15">
        <v>545</v>
      </c>
      <c r="I10" s="15">
        <v>634</v>
      </c>
      <c r="J10" s="15">
        <v>9172</v>
      </c>
      <c r="K10" s="15">
        <v>78093</v>
      </c>
      <c r="L10" s="15">
        <v>7445</v>
      </c>
      <c r="M10" s="15">
        <v>1056</v>
      </c>
      <c r="N10" s="15">
        <v>2883</v>
      </c>
      <c r="O10" s="15">
        <v>122</v>
      </c>
      <c r="P10" s="15">
        <v>6776</v>
      </c>
      <c r="Q10" s="12">
        <f t="shared" si="0"/>
        <v>119122</v>
      </c>
      <c r="R10" s="12">
        <v>2214</v>
      </c>
      <c r="S10" s="12">
        <v>2834</v>
      </c>
      <c r="T10" s="12">
        <v>199494</v>
      </c>
      <c r="U10" s="12">
        <v>1134633</v>
      </c>
      <c r="V10" s="12">
        <v>7301009</v>
      </c>
    </row>
    <row r="11" spans="1:22" x14ac:dyDescent="0.2">
      <c r="B11" s="1">
        <v>2005</v>
      </c>
      <c r="C11" s="15">
        <v>2390</v>
      </c>
      <c r="D11" s="15">
        <v>2654</v>
      </c>
      <c r="E11" s="15">
        <v>734</v>
      </c>
      <c r="F11" s="15">
        <v>5423</v>
      </c>
      <c r="G11" s="15">
        <v>1905</v>
      </c>
      <c r="H11" s="15">
        <v>569</v>
      </c>
      <c r="I11" s="15">
        <v>637</v>
      </c>
      <c r="J11" s="15">
        <v>9835</v>
      </c>
      <c r="K11" s="15">
        <v>78756</v>
      </c>
      <c r="L11" s="15">
        <v>7909</v>
      </c>
      <c r="M11" s="15">
        <v>1064</v>
      </c>
      <c r="N11" s="15">
        <v>3103</v>
      </c>
      <c r="O11" s="15">
        <v>123</v>
      </c>
      <c r="P11" s="15">
        <v>7239</v>
      </c>
      <c r="Q11" s="12">
        <f t="shared" si="0"/>
        <v>122341</v>
      </c>
      <c r="R11" s="12">
        <v>2187</v>
      </c>
      <c r="S11" s="12">
        <v>2885</v>
      </c>
      <c r="T11" s="12">
        <v>205160</v>
      </c>
      <c r="U11" s="12">
        <v>1145356</v>
      </c>
      <c r="V11" s="12">
        <v>7332267</v>
      </c>
    </row>
    <row r="12" spans="1:22" x14ac:dyDescent="0.2">
      <c r="B12" s="1">
        <v>2006</v>
      </c>
      <c r="C12" s="15">
        <v>2569</v>
      </c>
      <c r="D12" s="15">
        <v>2731</v>
      </c>
      <c r="E12" s="15">
        <v>741</v>
      </c>
      <c r="F12" s="15">
        <v>5915</v>
      </c>
      <c r="G12" s="15">
        <v>1982</v>
      </c>
      <c r="H12" s="15">
        <v>569</v>
      </c>
      <c r="I12" s="15">
        <v>639</v>
      </c>
      <c r="J12" s="15">
        <v>10310</v>
      </c>
      <c r="K12" s="15">
        <v>80057</v>
      </c>
      <c r="L12" s="15">
        <v>8548</v>
      </c>
      <c r="M12" s="15">
        <v>1079</v>
      </c>
      <c r="N12" s="15">
        <v>3377</v>
      </c>
      <c r="O12" s="15">
        <v>126</v>
      </c>
      <c r="P12" s="15">
        <v>7881</v>
      </c>
      <c r="Q12" s="12">
        <f t="shared" si="0"/>
        <v>126524</v>
      </c>
      <c r="R12" s="12">
        <v>2189</v>
      </c>
      <c r="S12" s="12">
        <v>2949</v>
      </c>
      <c r="T12" s="12">
        <v>212678</v>
      </c>
      <c r="U12" s="12">
        <v>1172276</v>
      </c>
      <c r="V12" s="12">
        <v>7484392</v>
      </c>
    </row>
    <row r="13" spans="1:22" x14ac:dyDescent="0.2">
      <c r="B13" s="1">
        <v>2007</v>
      </c>
      <c r="C13" s="15">
        <v>2728</v>
      </c>
      <c r="D13" s="15">
        <v>2781</v>
      </c>
      <c r="E13" s="15">
        <v>724</v>
      </c>
      <c r="F13" s="15">
        <v>6288</v>
      </c>
      <c r="G13" s="15">
        <v>2070</v>
      </c>
      <c r="H13" s="15">
        <v>574</v>
      </c>
      <c r="I13" s="15">
        <v>633</v>
      </c>
      <c r="J13" s="15">
        <v>10736</v>
      </c>
      <c r="K13" s="15">
        <v>79378</v>
      </c>
      <c r="L13" s="15">
        <v>8949</v>
      </c>
      <c r="M13" s="15">
        <v>1105</v>
      </c>
      <c r="N13" s="15">
        <v>3614</v>
      </c>
      <c r="O13" s="15">
        <v>117</v>
      </c>
      <c r="P13" s="15">
        <v>8170</v>
      </c>
      <c r="Q13" s="12">
        <f t="shared" si="0"/>
        <v>127867</v>
      </c>
      <c r="R13" s="12">
        <v>2219</v>
      </c>
      <c r="S13" s="12">
        <v>2947</v>
      </c>
      <c r="T13" s="12">
        <v>216036</v>
      </c>
      <c r="U13" s="12">
        <v>1179308</v>
      </c>
      <c r="V13" s="12">
        <v>7531826</v>
      </c>
    </row>
    <row r="14" spans="1:22" x14ac:dyDescent="0.2">
      <c r="B14" s="1">
        <v>2008</v>
      </c>
      <c r="C14" s="15">
        <v>2938</v>
      </c>
      <c r="D14" s="15">
        <v>2926</v>
      </c>
      <c r="E14" s="15">
        <v>742</v>
      </c>
      <c r="F14" s="15">
        <v>6830</v>
      </c>
      <c r="G14" s="15">
        <v>2175</v>
      </c>
      <c r="H14" s="15">
        <v>585</v>
      </c>
      <c r="I14" s="15">
        <v>642</v>
      </c>
      <c r="J14" s="15">
        <v>11387</v>
      </c>
      <c r="K14" s="15">
        <v>80755</v>
      </c>
      <c r="L14" s="15">
        <v>9809</v>
      </c>
      <c r="M14" s="15">
        <v>1133</v>
      </c>
      <c r="N14" s="15">
        <v>3823</v>
      </c>
      <c r="O14" s="15">
        <v>112</v>
      </c>
      <c r="P14" s="15">
        <v>8658</v>
      </c>
      <c r="Q14" s="12">
        <f t="shared" si="0"/>
        <v>132515</v>
      </c>
      <c r="R14" s="12">
        <v>2255</v>
      </c>
      <c r="S14" s="12">
        <v>3019</v>
      </c>
      <c r="T14" s="12">
        <v>223920</v>
      </c>
      <c r="U14" s="12">
        <v>1196446</v>
      </c>
      <c r="V14" s="12">
        <v>7632925</v>
      </c>
    </row>
    <row r="15" spans="1:22" x14ac:dyDescent="0.2">
      <c r="B15" s="1">
        <v>2009</v>
      </c>
      <c r="C15" s="12">
        <v>3177</v>
      </c>
      <c r="D15" s="12">
        <v>2990</v>
      </c>
      <c r="E15" s="12">
        <v>745</v>
      </c>
      <c r="F15" s="12">
        <v>7463</v>
      </c>
      <c r="G15" s="12">
        <v>2264</v>
      </c>
      <c r="H15" s="12">
        <v>567</v>
      </c>
      <c r="I15" s="12">
        <v>674</v>
      </c>
      <c r="J15" s="12">
        <v>12455</v>
      </c>
      <c r="K15" s="12">
        <v>82148</v>
      </c>
      <c r="L15" s="12">
        <v>10402</v>
      </c>
      <c r="M15" s="12">
        <v>1151</v>
      </c>
      <c r="N15" s="12">
        <v>4081</v>
      </c>
      <c r="O15" s="12">
        <v>118</v>
      </c>
      <c r="P15" s="12">
        <v>9115</v>
      </c>
      <c r="Q15" s="12">
        <f t="shared" si="0"/>
        <v>137350</v>
      </c>
      <c r="R15" s="12">
        <v>2286</v>
      </c>
      <c r="S15" s="12">
        <v>3093</v>
      </c>
      <c r="T15" s="12">
        <v>232296</v>
      </c>
      <c r="U15" s="12">
        <v>1224795</v>
      </c>
      <c r="V15" s="12">
        <v>7782904</v>
      </c>
    </row>
    <row r="16" spans="1:22" x14ac:dyDescent="0.2">
      <c r="B16" s="1">
        <v>2010</v>
      </c>
      <c r="C16" s="12">
        <v>3405</v>
      </c>
      <c r="D16" s="12">
        <v>3102</v>
      </c>
      <c r="E16" s="12">
        <v>748</v>
      </c>
      <c r="F16" s="12">
        <v>8161</v>
      </c>
      <c r="G16" s="12">
        <v>2351</v>
      </c>
      <c r="H16" s="12">
        <v>603</v>
      </c>
      <c r="I16" s="12">
        <v>664</v>
      </c>
      <c r="J16" s="12">
        <v>13164</v>
      </c>
      <c r="K16" s="12">
        <v>83984</v>
      </c>
      <c r="L16" s="12">
        <v>11127</v>
      </c>
      <c r="M16" s="12">
        <v>1182</v>
      </c>
      <c r="N16" s="12">
        <v>4271</v>
      </c>
      <c r="O16" s="12">
        <v>115</v>
      </c>
      <c r="P16" s="12">
        <v>9619</v>
      </c>
      <c r="Q16" s="12">
        <f t="shared" si="0"/>
        <v>142496</v>
      </c>
      <c r="R16" s="12">
        <v>2356</v>
      </c>
      <c r="S16" s="12">
        <v>3128</v>
      </c>
      <c r="T16" s="12">
        <v>240953</v>
      </c>
      <c r="U16" s="12">
        <v>1251367</v>
      </c>
      <c r="V16" s="12">
        <v>7931164</v>
      </c>
    </row>
    <row r="17" spans="2:22" x14ac:dyDescent="0.2">
      <c r="B17" s="1">
        <v>2011</v>
      </c>
      <c r="C17" s="12">
        <v>3630</v>
      </c>
      <c r="D17" s="12">
        <v>3221</v>
      </c>
      <c r="E17" s="12">
        <v>768</v>
      </c>
      <c r="F17" s="12">
        <v>8828</v>
      </c>
      <c r="G17" s="12">
        <v>2469</v>
      </c>
      <c r="H17" s="12">
        <v>641</v>
      </c>
      <c r="I17" s="12">
        <v>672</v>
      </c>
      <c r="J17" s="12">
        <v>13949</v>
      </c>
      <c r="K17" s="12">
        <v>86039</v>
      </c>
      <c r="L17" s="12">
        <v>11857</v>
      </c>
      <c r="M17" s="12">
        <v>1232</v>
      </c>
      <c r="N17" s="12">
        <v>4427</v>
      </c>
      <c r="O17" s="12">
        <v>119</v>
      </c>
      <c r="P17" s="12">
        <v>10083</v>
      </c>
      <c r="Q17" s="12">
        <f t="shared" si="0"/>
        <v>147935</v>
      </c>
      <c r="R17" s="12">
        <v>2402</v>
      </c>
      <c r="S17" s="12">
        <v>3231</v>
      </c>
      <c r="T17" s="12">
        <v>249836</v>
      </c>
      <c r="U17" s="12">
        <v>1281038</v>
      </c>
      <c r="V17" s="12">
        <v>8093557</v>
      </c>
    </row>
    <row r="18" spans="2:22" x14ac:dyDescent="0.2">
      <c r="B18" s="1">
        <v>2012</v>
      </c>
      <c r="C18" s="12">
        <v>3821</v>
      </c>
      <c r="D18" s="12">
        <v>3327</v>
      </c>
      <c r="E18" s="12">
        <v>787</v>
      </c>
      <c r="F18" s="12">
        <v>9415</v>
      </c>
      <c r="G18" s="12">
        <v>2567</v>
      </c>
      <c r="H18" s="12">
        <v>642</v>
      </c>
      <c r="I18" s="12">
        <v>689</v>
      </c>
      <c r="J18" s="12">
        <v>14765</v>
      </c>
      <c r="K18" s="12">
        <v>87585</v>
      </c>
      <c r="L18" s="12">
        <v>12627</v>
      </c>
      <c r="M18" s="12">
        <v>1241</v>
      </c>
      <c r="N18" s="12">
        <v>4583</v>
      </c>
      <c r="O18" s="12">
        <v>114</v>
      </c>
      <c r="P18" s="12">
        <v>10625</v>
      </c>
      <c r="Q18" s="12">
        <f t="shared" si="0"/>
        <v>152788</v>
      </c>
      <c r="R18" s="12">
        <v>2427</v>
      </c>
      <c r="S18" s="12">
        <v>3325</v>
      </c>
      <c r="T18" s="12">
        <v>258030</v>
      </c>
      <c r="U18" s="12">
        <v>1302612</v>
      </c>
      <c r="V18" s="12">
        <v>8222196</v>
      </c>
    </row>
    <row r="19" spans="2:22" x14ac:dyDescent="0.2">
      <c r="B19" s="1">
        <v>2013</v>
      </c>
      <c r="C19" s="12">
        <v>4010</v>
      </c>
      <c r="D19" s="12">
        <v>3456</v>
      </c>
      <c r="E19" s="12">
        <v>821</v>
      </c>
      <c r="F19" s="12">
        <v>10384</v>
      </c>
      <c r="G19" s="12">
        <v>2688</v>
      </c>
      <c r="H19" s="12">
        <v>662</v>
      </c>
      <c r="I19" s="12">
        <v>677</v>
      </c>
      <c r="J19" s="12">
        <v>15574</v>
      </c>
      <c r="K19" s="12">
        <v>89742</v>
      </c>
      <c r="L19" s="12">
        <v>13887</v>
      </c>
      <c r="M19" s="12">
        <v>1266</v>
      </c>
      <c r="N19" s="12">
        <v>4709</v>
      </c>
      <c r="O19" s="12">
        <v>120</v>
      </c>
      <c r="P19" s="12">
        <v>11179</v>
      </c>
      <c r="Q19" s="12">
        <f t="shared" si="0"/>
        <v>159175</v>
      </c>
      <c r="R19" s="12">
        <v>2443</v>
      </c>
      <c r="S19" s="12">
        <v>3382</v>
      </c>
      <c r="T19" s="12">
        <v>265911</v>
      </c>
      <c r="U19" s="12">
        <v>1320700</v>
      </c>
      <c r="V19" s="12">
        <v>8335861</v>
      </c>
    </row>
    <row r="20" spans="2:22" x14ac:dyDescent="0.2">
      <c r="B20" s="1">
        <v>2014</v>
      </c>
      <c r="C20" s="12">
        <v>4192</v>
      </c>
      <c r="D20" s="12">
        <v>3509</v>
      </c>
      <c r="E20" s="12">
        <v>741</v>
      </c>
      <c r="F20" s="12">
        <v>10258</v>
      </c>
      <c r="G20" s="12">
        <v>2687</v>
      </c>
      <c r="H20" s="12">
        <v>667</v>
      </c>
      <c r="I20" s="12">
        <v>682</v>
      </c>
      <c r="J20" s="12">
        <v>15545</v>
      </c>
      <c r="K20" s="12">
        <v>91966</v>
      </c>
      <c r="L20" s="12">
        <v>10830</v>
      </c>
      <c r="M20" s="12">
        <v>1280</v>
      </c>
      <c r="N20" s="12">
        <v>4941</v>
      </c>
      <c r="O20" s="12">
        <v>116</v>
      </c>
      <c r="P20" s="12">
        <v>10821</v>
      </c>
      <c r="Q20" s="12">
        <f t="shared" si="0"/>
        <v>158235</v>
      </c>
      <c r="R20" s="12">
        <v>2454</v>
      </c>
      <c r="S20" s="12">
        <v>3245</v>
      </c>
      <c r="T20" s="12">
        <v>261362</v>
      </c>
      <c r="U20" s="12">
        <v>1337288</v>
      </c>
      <c r="V20" s="12">
        <v>8442427</v>
      </c>
    </row>
    <row r="21" spans="2:22" x14ac:dyDescent="0.2">
      <c r="B21" s="1">
        <v>2015</v>
      </c>
      <c r="C21" s="12">
        <v>4366</v>
      </c>
      <c r="D21" s="12">
        <v>3629</v>
      </c>
      <c r="E21" s="12">
        <v>738</v>
      </c>
      <c r="F21" s="12">
        <v>10477</v>
      </c>
      <c r="G21" s="12">
        <v>2699</v>
      </c>
      <c r="H21" s="12">
        <v>670</v>
      </c>
      <c r="I21" s="12">
        <v>682</v>
      </c>
      <c r="J21" s="12">
        <v>16288</v>
      </c>
      <c r="K21" s="12">
        <v>94035</v>
      </c>
      <c r="L21" s="12">
        <v>11573</v>
      </c>
      <c r="M21" s="12">
        <v>1299</v>
      </c>
      <c r="N21" s="12">
        <v>5161</v>
      </c>
      <c r="O21" s="12">
        <v>115</v>
      </c>
      <c r="P21" s="12">
        <v>11173</v>
      </c>
      <c r="Q21" s="12">
        <f t="shared" si="0"/>
        <v>162905</v>
      </c>
      <c r="R21" s="12">
        <v>2451</v>
      </c>
      <c r="S21" s="12">
        <v>3304</v>
      </c>
      <c r="T21" s="12">
        <v>267827</v>
      </c>
      <c r="U21" s="12">
        <v>1360703</v>
      </c>
      <c r="V21" s="12">
        <v>8573985</v>
      </c>
    </row>
    <row r="22" spans="2:22" x14ac:dyDescent="0.2">
      <c r="B22" s="1">
        <v>2016</v>
      </c>
      <c r="C22" s="12">
        <v>4419</v>
      </c>
      <c r="D22" s="12">
        <v>3690</v>
      </c>
      <c r="E22" s="12">
        <v>751</v>
      </c>
      <c r="F22" s="12">
        <v>10574</v>
      </c>
      <c r="G22" s="12">
        <v>2744</v>
      </c>
      <c r="H22" s="12">
        <v>674</v>
      </c>
      <c r="I22" s="12">
        <v>672</v>
      </c>
      <c r="J22" s="12">
        <v>16588</v>
      </c>
      <c r="K22" s="12">
        <v>95113</v>
      </c>
      <c r="L22" s="12">
        <v>10538</v>
      </c>
      <c r="M22" s="12">
        <v>1314</v>
      </c>
      <c r="N22" s="12">
        <v>5312</v>
      </c>
      <c r="O22" s="12">
        <v>109</v>
      </c>
      <c r="P22" s="12">
        <v>11459</v>
      </c>
      <c r="Q22" s="12">
        <f t="shared" si="0"/>
        <v>163957</v>
      </c>
      <c r="R22" s="12">
        <v>2460</v>
      </c>
      <c r="S22" s="12">
        <v>3252</v>
      </c>
      <c r="T22" s="12">
        <v>269707</v>
      </c>
      <c r="U22" s="12">
        <v>1369259</v>
      </c>
      <c r="V22" s="12">
        <v>8657705</v>
      </c>
    </row>
    <row r="23" spans="2:22" x14ac:dyDescent="0.2">
      <c r="B23" s="1">
        <v>2017</v>
      </c>
      <c r="C23" s="12">
        <v>4608</v>
      </c>
      <c r="D23" s="12">
        <v>3837</v>
      </c>
      <c r="E23" s="12">
        <v>767</v>
      </c>
      <c r="F23" s="12">
        <v>11056</v>
      </c>
      <c r="G23" s="12">
        <v>2811</v>
      </c>
      <c r="H23" s="12">
        <v>687</v>
      </c>
      <c r="I23" s="12">
        <v>670</v>
      </c>
      <c r="J23" s="12">
        <v>16100</v>
      </c>
      <c r="K23" s="12">
        <v>96782</v>
      </c>
      <c r="L23" s="12">
        <v>10078</v>
      </c>
      <c r="M23" s="12">
        <v>1332</v>
      </c>
      <c r="N23" s="12">
        <v>5581</v>
      </c>
      <c r="O23" s="12">
        <v>106</v>
      </c>
      <c r="P23" s="12">
        <v>11425</v>
      </c>
      <c r="Q23" s="12">
        <f t="shared" si="0"/>
        <v>165840</v>
      </c>
      <c r="R23" s="12">
        <v>2472</v>
      </c>
      <c r="S23" s="12">
        <v>3350</v>
      </c>
      <c r="T23" s="12">
        <v>272914</v>
      </c>
      <c r="U23" s="12">
        <v>1387002</v>
      </c>
      <c r="V23" s="12">
        <v>8764204</v>
      </c>
    </row>
    <row r="24" spans="2:22" x14ac:dyDescent="0.2">
      <c r="B24" s="1">
        <v>2018</v>
      </c>
      <c r="C24" s="12">
        <v>4887</v>
      </c>
      <c r="D24" s="12">
        <v>3782</v>
      </c>
      <c r="E24" s="12">
        <v>775</v>
      </c>
      <c r="F24" s="12">
        <v>10241</v>
      </c>
      <c r="G24" s="12">
        <v>2901</v>
      </c>
      <c r="H24" s="12">
        <v>690</v>
      </c>
      <c r="I24" s="12">
        <v>682</v>
      </c>
      <c r="J24" s="12">
        <v>16023</v>
      </c>
      <c r="K24" s="12">
        <v>99143</v>
      </c>
      <c r="L24" s="12">
        <v>11288</v>
      </c>
      <c r="M24" s="12">
        <v>1342</v>
      </c>
      <c r="N24" s="12">
        <v>5797</v>
      </c>
      <c r="O24" s="12">
        <v>107</v>
      </c>
      <c r="P24" s="12">
        <v>11789</v>
      </c>
      <c r="Q24" s="12">
        <f t="shared" si="0"/>
        <v>169447</v>
      </c>
      <c r="R24" s="12">
        <v>2486</v>
      </c>
      <c r="S24" s="12">
        <v>3433</v>
      </c>
      <c r="T24" s="12">
        <v>278825</v>
      </c>
      <c r="U24" s="12">
        <v>1410945</v>
      </c>
      <c r="V24" s="12">
        <v>8908151</v>
      </c>
    </row>
    <row r="25" spans="2:22" x14ac:dyDescent="0.2">
      <c r="B25" s="1">
        <v>2019</v>
      </c>
      <c r="C25" s="12">
        <v>5053</v>
      </c>
      <c r="D25" s="12">
        <v>3911</v>
      </c>
      <c r="E25" s="12">
        <v>773</v>
      </c>
      <c r="F25" s="12">
        <v>10263</v>
      </c>
      <c r="G25" s="12">
        <v>3004</v>
      </c>
      <c r="H25" s="12">
        <v>685</v>
      </c>
      <c r="I25" s="12">
        <v>683</v>
      </c>
      <c r="J25" s="12">
        <v>17870</v>
      </c>
      <c r="K25" s="12">
        <v>101181</v>
      </c>
      <c r="L25" s="12">
        <v>11751</v>
      </c>
      <c r="M25" s="12">
        <v>1370</v>
      </c>
      <c r="N25" s="12">
        <v>6065</v>
      </c>
      <c r="O25" s="12">
        <v>108</v>
      </c>
      <c r="P25" s="12">
        <v>11994</v>
      </c>
      <c r="Q25" s="12">
        <f t="shared" si="0"/>
        <v>174711</v>
      </c>
      <c r="R25" s="12">
        <v>2504</v>
      </c>
      <c r="S25" s="12">
        <v>3489</v>
      </c>
      <c r="T25" s="12">
        <v>286551</v>
      </c>
      <c r="U25" s="12">
        <v>1440102</v>
      </c>
      <c r="V25" s="12">
        <v>9057193</v>
      </c>
    </row>
    <row r="26" spans="2:22" x14ac:dyDescent="0.2">
      <c r="B26" s="1">
        <v>2020</v>
      </c>
      <c r="C26" s="12">
        <v>5285</v>
      </c>
      <c r="D26" s="12">
        <v>4067</v>
      </c>
      <c r="E26" s="12">
        <v>780</v>
      </c>
      <c r="F26" s="12">
        <v>10665</v>
      </c>
      <c r="G26" s="12">
        <v>3125</v>
      </c>
      <c r="H26" s="12">
        <v>688</v>
      </c>
      <c r="I26" s="12">
        <v>677</v>
      </c>
      <c r="J26" s="12">
        <v>18806</v>
      </c>
      <c r="K26" s="12">
        <v>103433</v>
      </c>
      <c r="L26" s="12">
        <v>12295</v>
      </c>
      <c r="M26" s="12">
        <v>1413</v>
      </c>
      <c r="N26" s="12">
        <v>6514</v>
      </c>
      <c r="O26" s="12">
        <v>103</v>
      </c>
      <c r="P26" s="12">
        <v>12070</v>
      </c>
      <c r="Q26" s="12">
        <f t="shared" si="0"/>
        <v>179921</v>
      </c>
      <c r="R26" s="12">
        <v>2560</v>
      </c>
      <c r="S26" s="12">
        <v>3546</v>
      </c>
      <c r="T26" s="12">
        <v>294988</v>
      </c>
      <c r="U26" s="12">
        <v>1470813</v>
      </c>
      <c r="V26" s="12">
        <v>9218381</v>
      </c>
    </row>
    <row r="27" spans="2:22" x14ac:dyDescent="0.2">
      <c r="B27" s="1">
        <v>2021</v>
      </c>
      <c r="C27" s="12">
        <v>5497</v>
      </c>
      <c r="D27" s="12">
        <v>4246</v>
      </c>
      <c r="E27" s="12">
        <v>785</v>
      </c>
      <c r="F27" s="12">
        <v>11124</v>
      </c>
      <c r="G27" s="12">
        <v>3231</v>
      </c>
      <c r="H27" s="12">
        <v>694</v>
      </c>
      <c r="I27" s="12">
        <v>690</v>
      </c>
      <c r="J27" s="12">
        <v>19208</v>
      </c>
      <c r="K27" s="12">
        <v>105614</v>
      </c>
      <c r="L27" s="12">
        <v>12422</v>
      </c>
      <c r="M27" s="12">
        <v>1448</v>
      </c>
      <c r="N27" s="12">
        <v>6819</v>
      </c>
      <c r="O27" s="12">
        <v>104</v>
      </c>
      <c r="P27" s="12">
        <v>12254</v>
      </c>
      <c r="Q27" s="12">
        <f t="shared" si="0"/>
        <v>184136</v>
      </c>
      <c r="R27" s="12">
        <v>2618</v>
      </c>
      <c r="S27" s="12">
        <v>3631</v>
      </c>
      <c r="T27" s="12">
        <v>302181</v>
      </c>
      <c r="U27" s="12">
        <v>1495393</v>
      </c>
      <c r="V27" s="12">
        <v>9310828</v>
      </c>
    </row>
    <row r="28" spans="2:22" x14ac:dyDescent="0.2">
      <c r="B28" s="1">
        <v>2022</v>
      </c>
      <c r="C28" s="12">
        <v>5723</v>
      </c>
      <c r="D28" s="12">
        <v>4360</v>
      </c>
      <c r="E28" s="12">
        <v>775</v>
      </c>
      <c r="F28" s="12">
        <v>11782</v>
      </c>
      <c r="G28" s="12">
        <v>3300</v>
      </c>
      <c r="H28" s="12">
        <v>732</v>
      </c>
      <c r="I28" s="12">
        <v>718</v>
      </c>
      <c r="J28" s="12">
        <v>19833</v>
      </c>
      <c r="K28" s="12">
        <v>107536</v>
      </c>
      <c r="L28" s="12">
        <v>12995</v>
      </c>
      <c r="M28" s="12">
        <v>1492</v>
      </c>
      <c r="N28" s="12">
        <v>7100</v>
      </c>
      <c r="O28" s="12">
        <v>113</v>
      </c>
      <c r="P28" s="12">
        <v>12580</v>
      </c>
      <c r="Q28" s="12">
        <f t="shared" si="0"/>
        <v>189039</v>
      </c>
      <c r="R28" s="12">
        <v>2650</v>
      </c>
      <c r="S28" s="12">
        <v>3807</v>
      </c>
      <c r="T28" s="12">
        <v>311952</v>
      </c>
      <c r="U28" s="12">
        <v>1526988</v>
      </c>
      <c r="V28" s="12">
        <v>9479010</v>
      </c>
    </row>
    <row r="29" spans="2:22" x14ac:dyDescent="0.2">
      <c r="Q29" s="4"/>
      <c r="R29" s="4"/>
      <c r="S29" s="4"/>
    </row>
    <row r="30" spans="2:22" x14ac:dyDescent="0.2">
      <c r="Q30" s="4"/>
      <c r="R30" s="4"/>
      <c r="S30" s="4"/>
    </row>
    <row r="31" spans="2:22" x14ac:dyDescent="0.2">
      <c r="Q31" s="4"/>
      <c r="R31" s="4"/>
      <c r="S31" s="4"/>
    </row>
    <row r="32" spans="2:22" x14ac:dyDescent="0.2">
      <c r="Q32" s="4"/>
      <c r="R32" s="4"/>
      <c r="S32" s="4"/>
    </row>
    <row r="33" spans="17:19" x14ac:dyDescent="0.2">
      <c r="Q33" s="4"/>
      <c r="R33" s="4"/>
      <c r="S33" s="4"/>
    </row>
    <row r="34" spans="17:19" x14ac:dyDescent="0.2">
      <c r="Q34" s="4"/>
      <c r="R34" s="4"/>
      <c r="S34" s="4"/>
    </row>
    <row r="35" spans="17:19" x14ac:dyDescent="0.2">
      <c r="Q35" s="4"/>
      <c r="R35" s="4"/>
      <c r="S35" s="4"/>
    </row>
    <row r="36" spans="17:19" x14ac:dyDescent="0.2">
      <c r="Q36" s="4"/>
      <c r="R36" s="4"/>
      <c r="S36" s="4"/>
    </row>
    <row r="37" spans="17:19" x14ac:dyDescent="0.2">
      <c r="Q37" s="4"/>
      <c r="R37" s="4"/>
      <c r="S37" s="4"/>
    </row>
    <row r="38" spans="17:19" x14ac:dyDescent="0.2">
      <c r="Q38" s="4"/>
      <c r="R38" s="4"/>
      <c r="S38" s="4"/>
    </row>
  </sheetData>
  <phoneticPr fontId="3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5" topLeftCell="G6" activePane="bottomRight" state="frozen"/>
      <selection pane="topRight" activeCell="B1" sqref="B1"/>
      <selection pane="bottomLeft" activeCell="A6" sqref="A6"/>
      <selection pane="bottomRight" activeCell="V30" sqref="V30"/>
    </sheetView>
  </sheetViews>
  <sheetFormatPr baseColWidth="10" defaultColWidth="11.42578125" defaultRowHeight="12.75" x14ac:dyDescent="0.2"/>
  <cols>
    <col min="1" max="1" width="24.5703125" customWidth="1"/>
    <col min="17" max="17" width="18.5703125" bestFit="1" customWidth="1"/>
    <col min="18" max="18" width="13.85546875" customWidth="1"/>
    <col min="19" max="19" width="13.140625" customWidth="1"/>
  </cols>
  <sheetData>
    <row r="1" spans="1:22" x14ac:dyDescent="0.2">
      <c r="A1" s="17" t="s">
        <v>45</v>
      </c>
    </row>
    <row r="2" spans="1:22" x14ac:dyDescent="0.2">
      <c r="A2" s="8" t="s">
        <v>1</v>
      </c>
    </row>
    <row r="3" spans="1:22" ht="38.25" x14ac:dyDescent="0.2">
      <c r="A3" s="9" t="s">
        <v>14</v>
      </c>
      <c r="C3" s="16"/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1" t="s">
        <v>29</v>
      </c>
      <c r="R5" s="5" t="s">
        <v>30</v>
      </c>
      <c r="S5" s="5" t="s">
        <v>31</v>
      </c>
      <c r="T5" s="1" t="s">
        <v>32</v>
      </c>
      <c r="U5" s="1" t="s">
        <v>33</v>
      </c>
      <c r="V5" s="1" t="s">
        <v>34</v>
      </c>
    </row>
    <row r="6" spans="1:22" x14ac:dyDescent="0.2">
      <c r="B6" s="1">
        <v>2000</v>
      </c>
      <c r="C6" s="6">
        <f>'Población&gt;65 años'!C6/'Población Total'!C6*100</f>
        <v>7.7694119820776937</v>
      </c>
      <c r="D6" s="6">
        <f>'Población&gt;65 años'!D6/'Población Total'!D6*100</f>
        <v>13.365842194935668</v>
      </c>
      <c r="E6" s="6">
        <f>'Población&gt;65 años'!E6/'Población Total'!E6*100</f>
        <v>15.987229862475441</v>
      </c>
      <c r="F6" s="6">
        <f>'Población&gt;65 años'!F6/'Población Total'!F6*100</f>
        <v>11.681892128644725</v>
      </c>
      <c r="G6" s="6">
        <f>'Población&gt;65 años'!G6/'Población Total'!G6*100</f>
        <v>11.73036093418259</v>
      </c>
      <c r="H6" s="6">
        <f>'Población&gt;65 años'!H6/'Población Total'!H6*100</f>
        <v>16.716616716616716</v>
      </c>
      <c r="I6" s="6">
        <f>'Población&gt;65 años'!I6/'Población Total'!I6*100</f>
        <v>19.526248399487837</v>
      </c>
      <c r="J6" s="6">
        <f>'Población&gt;65 años'!J6/'Población Total'!J6*100</f>
        <v>14.390366072546644</v>
      </c>
      <c r="K6" s="6">
        <f>'Población&gt;65 años'!K6/'Población Total'!K6*100</f>
        <v>13.917018614844846</v>
      </c>
      <c r="L6" s="6">
        <f>'Población&gt;65 años'!L6/'Población Total'!L6*100</f>
        <v>14.413533117007063</v>
      </c>
      <c r="M6" s="6">
        <f>'Población&gt;65 años'!M6/'Población Total'!M6*100</f>
        <v>13.84685230024213</v>
      </c>
      <c r="N6" s="6">
        <f>'Población&gt;65 años'!N6/'Población Total'!N6*100</f>
        <v>9.2665769247470582</v>
      </c>
      <c r="O6" s="6">
        <f>'Población&gt;65 años'!O6/'Población Total'!O6*100</f>
        <v>19.642857142857142</v>
      </c>
      <c r="P6" s="6">
        <f>'Población&gt;65 años'!P6/'Población Total'!P6*100</f>
        <v>12.831569002688889</v>
      </c>
      <c r="Q6" s="6">
        <f>'Población&gt;65 años'!Q6/'Población Total'!Q6*100</f>
        <v>13.518335438518017</v>
      </c>
      <c r="R6" s="6">
        <f>'Población&gt;65 años'!R6/'Población Total'!R6*100</f>
        <v>16.691981773123352</v>
      </c>
      <c r="S6" s="6">
        <f>'Población&gt;65 años'!S6/'Población Total'!S6*100</f>
        <v>14.998880680546229</v>
      </c>
      <c r="T6" s="6">
        <f>'Población&gt;65 años'!T6/'Población Total'!T6*100</f>
        <v>14.06184144986398</v>
      </c>
      <c r="U6" s="6">
        <f>'Población&gt;65 años'!U6/'Población Total'!U6*100</f>
        <v>14.248795512620346</v>
      </c>
      <c r="V6" s="6">
        <f>'Población&gt;65 años'!V6/'Población Total'!V6*100</f>
        <v>16.894264960527821</v>
      </c>
    </row>
    <row r="7" spans="1:22" x14ac:dyDescent="0.2">
      <c r="B7" s="1">
        <v>2001</v>
      </c>
      <c r="C7" s="6">
        <f>'Población&gt;65 años'!C7/'Población Total'!C7*100</f>
        <v>7.9544451311026751</v>
      </c>
      <c r="D7" s="6">
        <f>'Población&gt;65 años'!D7/'Población Total'!D7*100</f>
        <v>13.534995425434584</v>
      </c>
      <c r="E7" s="6">
        <f>'Población&gt;65 años'!E7/'Población Total'!E7*100</f>
        <v>16.662594673833375</v>
      </c>
      <c r="F7" s="6">
        <f>'Población&gt;65 años'!F7/'Población Total'!F7*100</f>
        <v>12.212057096879935</v>
      </c>
      <c r="G7" s="6">
        <f>'Población&gt;65 años'!G7/'Población Total'!G7*100</f>
        <v>11.889045464659201</v>
      </c>
      <c r="H7" s="6">
        <f>'Población&gt;65 años'!H7/'Población Total'!H7*100</f>
        <v>17.50663129973475</v>
      </c>
      <c r="I7" s="6">
        <f>'Población&gt;65 años'!I7/'Población Total'!I7*100</f>
        <v>20.152574698029245</v>
      </c>
      <c r="J7" s="6">
        <f>'Población&gt;65 años'!J7/'Población Total'!J7*100</f>
        <v>14.80413027475479</v>
      </c>
      <c r="K7" s="6">
        <f>'Población&gt;65 años'!K7/'Población Total'!K7*100</f>
        <v>14.225946122008883</v>
      </c>
      <c r="L7" s="6">
        <f>'Población&gt;65 años'!L7/'Población Total'!L7*100</f>
        <v>14.63087548333743</v>
      </c>
      <c r="M7" s="6">
        <f>'Población&gt;65 años'!M7/'Población Total'!M7*100</f>
        <v>14.136205065979068</v>
      </c>
      <c r="N7" s="6">
        <f>'Población&gt;65 años'!N7/'Población Total'!N7*100</f>
        <v>9.3708718626155871</v>
      </c>
      <c r="O7" s="6">
        <f>'Población&gt;65 años'!O7/'Población Total'!O7*100</f>
        <v>20.226537216828479</v>
      </c>
      <c r="P7" s="6">
        <f>'Población&gt;65 años'!P7/'Población Total'!P7*100</f>
        <v>12.961731593790843</v>
      </c>
      <c r="Q7" s="6">
        <f>'Población&gt;65 años'!Q7/'Población Total'!Q7*100</f>
        <v>13.805357641799384</v>
      </c>
      <c r="R7" s="6">
        <f>'Población&gt;65 años'!R7/'Población Total'!R7*100</f>
        <v>16.823029428273596</v>
      </c>
      <c r="S7" s="6">
        <f>'Población&gt;65 años'!S7/'Población Total'!S7*100</f>
        <v>15.223913768196468</v>
      </c>
      <c r="T7" s="6">
        <f>'Población&gt;65 años'!T7/'Población Total'!T7*100</f>
        <v>14.350964491952329</v>
      </c>
      <c r="U7" s="6">
        <f>'Población&gt;65 años'!U7/'Población Total'!U7*100</f>
        <v>14.726090118163665</v>
      </c>
      <c r="V7" s="6">
        <f>'Población&gt;65 años'!V7/'Población Total'!V7*100</f>
        <v>17.115986193686762</v>
      </c>
    </row>
    <row r="8" spans="1:22" x14ac:dyDescent="0.2">
      <c r="B8" s="1">
        <v>2002</v>
      </c>
      <c r="C8" s="6">
        <f>'Población&gt;65 años'!C8/'Población Total'!C8*100</f>
        <v>8.1475561537814425</v>
      </c>
      <c r="D8" s="6">
        <f>'Población&gt;65 años'!D8/'Población Total'!D8*100</f>
        <v>13.756200880664398</v>
      </c>
      <c r="E8" s="6">
        <f>'Población&gt;65 años'!E8/'Población Total'!E8*100</f>
        <v>16.577409931840311</v>
      </c>
      <c r="F8" s="6">
        <f>'Población&gt;65 años'!F8/'Población Total'!F8*100</f>
        <v>12.187726033494686</v>
      </c>
      <c r="G8" s="6">
        <f>'Población&gt;65 años'!G8/'Población Total'!G8*100</f>
        <v>12.050359712230216</v>
      </c>
      <c r="H8" s="6">
        <f>'Población&gt;65 años'!H8/'Población Total'!H8*100</f>
        <v>17.959046659953003</v>
      </c>
      <c r="I8" s="6">
        <f>'Población&gt;65 años'!I8/'Población Total'!I8*100</f>
        <v>20.752311125278929</v>
      </c>
      <c r="J8" s="6">
        <f>'Población&gt;65 años'!J8/'Población Total'!J8*100</f>
        <v>15.006570302233902</v>
      </c>
      <c r="K8" s="6">
        <f>'Población&gt;65 años'!K8/'Población Total'!K8*100</f>
        <v>14.312489032754264</v>
      </c>
      <c r="L8" s="6">
        <f>'Población&gt;65 años'!L8/'Población Total'!L8*100</f>
        <v>14.756648796383894</v>
      </c>
      <c r="M8" s="6">
        <f>'Población&gt;65 años'!M8/'Población Total'!M8*100</f>
        <v>14.545454545454545</v>
      </c>
      <c r="N8" s="6">
        <f>'Población&gt;65 años'!N8/'Población Total'!N8*100</f>
        <v>9.5319679152713963</v>
      </c>
      <c r="O8" s="6">
        <f>'Población&gt;65 años'!O8/'Población Total'!O8*100</f>
        <v>20.063694267515924</v>
      </c>
      <c r="P8" s="6">
        <f>'Población&gt;65 años'!P8/'Población Total'!P8*100</f>
        <v>12.899770794507637</v>
      </c>
      <c r="Q8" s="6">
        <f>'Población&gt;65 años'!Q8/'Población Total'!Q8*100</f>
        <v>13.885210765632431</v>
      </c>
      <c r="R8" s="6">
        <f>'Población&gt;65 años'!R8/'Población Total'!R8*100</f>
        <v>17.123943212633595</v>
      </c>
      <c r="S8" s="6">
        <f>'Población&gt;65 años'!S8/'Población Total'!S8*100</f>
        <v>15.420432758148452</v>
      </c>
      <c r="T8" s="6">
        <f>'Población&gt;65 años'!T8/'Población Total'!T8*100</f>
        <v>14.465981458786024</v>
      </c>
      <c r="U8" s="6">
        <f>'Población&gt;65 años'!U8/'Población Total'!U8*100</f>
        <v>14.856202476668907</v>
      </c>
      <c r="V8" s="6">
        <f>'Población&gt;65 años'!V8/'Población Total'!V8*100</f>
        <v>17.136223443751732</v>
      </c>
    </row>
    <row r="9" spans="1:22" x14ac:dyDescent="0.2">
      <c r="B9" s="1">
        <v>2003</v>
      </c>
      <c r="C9" s="6">
        <f>'Población&gt;65 años'!C9/'Población Total'!C9*100</f>
        <v>8.4288020156686745</v>
      </c>
      <c r="D9" s="6">
        <f>'Población&gt;65 años'!D9/'Población Total'!D9*100</f>
        <v>13.677714528914189</v>
      </c>
      <c r="E9" s="6">
        <f>'Población&gt;65 años'!E9/'Población Total'!E9*100</f>
        <v>16.959475286952447</v>
      </c>
      <c r="F9" s="6">
        <f>'Población&gt;65 años'!F9/'Población Total'!F9*100</f>
        <v>12.70467252396166</v>
      </c>
      <c r="G9" s="6">
        <f>'Población&gt;65 años'!G9/'Población Total'!G9*100</f>
        <v>11.932625312859365</v>
      </c>
      <c r="H9" s="6">
        <f>'Población&gt;65 años'!H9/'Población Total'!H9*100</f>
        <v>17.369136641740312</v>
      </c>
      <c r="I9" s="6">
        <f>'Población&gt;65 años'!I9/'Población Total'!I9*100</f>
        <v>20.587306599305336</v>
      </c>
      <c r="J9" s="6">
        <f>'Población&gt;65 años'!J9/'Población Total'!J9*100</f>
        <v>15.624945303064781</v>
      </c>
      <c r="K9" s="6">
        <f>'Población&gt;65 años'!K9/'Población Total'!K9*100</f>
        <v>14.264720666051305</v>
      </c>
      <c r="L9" s="6">
        <f>'Población&gt;65 años'!L9/'Población Total'!L9*100</f>
        <v>14.922684856962196</v>
      </c>
      <c r="M9" s="6">
        <f>'Población&gt;65 años'!M9/'Población Total'!M9*100</f>
        <v>14.654178674351584</v>
      </c>
      <c r="N9" s="6">
        <f>'Población&gt;65 años'!N9/'Población Total'!N9*100</f>
        <v>9.704716677973364</v>
      </c>
      <c r="O9" s="6">
        <f>'Población&gt;65 años'!O9/'Población Total'!O9*100</f>
        <v>19.71153846153846</v>
      </c>
      <c r="P9" s="6">
        <f>'Población&gt;65 años'!P9/'Población Total'!P9*100</f>
        <v>13.293451005942861</v>
      </c>
      <c r="Q9" s="6">
        <f>'Población&gt;65 años'!Q9/'Población Total'!Q9*100</f>
        <v>13.94275118241459</v>
      </c>
      <c r="R9" s="6">
        <f>'Población&gt;65 años'!R9/'Población Total'!R9*100</f>
        <v>17.560248057147344</v>
      </c>
      <c r="S9" s="6">
        <f>'Población&gt;65 años'!S9/'Población Total'!S9*100</f>
        <v>15.27091032113673</v>
      </c>
      <c r="T9" s="6">
        <f>'Población&gt;65 años'!T9/'Población Total'!T9*100</f>
        <v>14.441664424063017</v>
      </c>
      <c r="U9" s="6">
        <f>'Población&gt;65 años'!U9/'Población Total'!U9*100</f>
        <v>14.835776921005914</v>
      </c>
      <c r="V9" s="6">
        <f>'Población&gt;65 años'!V9/'Población Total'!V9*100</f>
        <v>17.034457237042322</v>
      </c>
    </row>
    <row r="10" spans="1:22" x14ac:dyDescent="0.2">
      <c r="B10" s="1">
        <v>2004</v>
      </c>
      <c r="C10" s="6">
        <f>'Población&gt;65 años'!C10/'Población Total'!C10*100</f>
        <v>8.5189059931250934</v>
      </c>
      <c r="D10" s="6">
        <f>'Población&gt;65 años'!D10/'Población Total'!D10*100</f>
        <v>13.3719726764645</v>
      </c>
      <c r="E10" s="6">
        <f>'Población&gt;65 años'!E10/'Población Total'!E10*100</f>
        <v>17.082940622054664</v>
      </c>
      <c r="F10" s="6">
        <f>'Población&gt;65 años'!F10/'Población Total'!F10*100</f>
        <v>11.652567335108515</v>
      </c>
      <c r="G10" s="6">
        <f>'Población&gt;65 años'!G10/'Población Total'!G10*100</f>
        <v>11.994331357897449</v>
      </c>
      <c r="H10" s="6">
        <f>'Población&gt;65 años'!H10/'Población Total'!H10*100</f>
        <v>17.428845538855136</v>
      </c>
      <c r="I10" s="6">
        <f>'Población&gt;65 años'!I10/'Población Total'!I10*100</f>
        <v>19.831091648420394</v>
      </c>
      <c r="J10" s="6">
        <f>'Población&gt;65 años'!J10/'Población Total'!J10*100</f>
        <v>15.557100937971743</v>
      </c>
      <c r="K10" s="6">
        <f>'Población&gt;65 años'!K10/'Población Total'!K10*100</f>
        <v>14.257546131221346</v>
      </c>
      <c r="L10" s="6">
        <f>'Población&gt;65 años'!L10/'Población Total'!L10*100</f>
        <v>14.161261484031728</v>
      </c>
      <c r="M10" s="6">
        <f>'Población&gt;65 años'!M10/'Población Total'!M10*100</f>
        <v>14.73831123517097</v>
      </c>
      <c r="N10" s="6">
        <f>'Población&gt;65 años'!N10/'Población Total'!N10*100</f>
        <v>9.5561669263150915</v>
      </c>
      <c r="O10" s="6">
        <f>'Población&gt;65 años'!O10/'Población Total'!O10*100</f>
        <v>17.96759941089838</v>
      </c>
      <c r="P10" s="6">
        <f>'Población&gt;65 años'!P10/'Población Total'!P10*100</f>
        <v>12.942659586660046</v>
      </c>
      <c r="Q10" s="6">
        <f>'Población&gt;65 años'!Q10/'Población Total'!Q10*100</f>
        <v>13.783360042580517</v>
      </c>
      <c r="R10" s="6">
        <f>'Población&gt;65 años'!R10/'Población Total'!R10*100</f>
        <v>17.245676896712883</v>
      </c>
      <c r="S10" s="6">
        <f>'Población&gt;65 años'!S10/'Población Total'!S10*100</f>
        <v>14.687742938585124</v>
      </c>
      <c r="T10" s="6">
        <f>'Población&gt;65 años'!T10/'Población Total'!T10*100</f>
        <v>14.270722678255272</v>
      </c>
      <c r="U10" s="6">
        <f>'Población&gt;65 años'!U10/'Población Total'!U10*100</f>
        <v>14.759419099896743</v>
      </c>
      <c r="V10" s="6">
        <f>'Población&gt;65 años'!V10/'Población Total'!V10*100</f>
        <v>16.901389898588082</v>
      </c>
    </row>
    <row r="11" spans="1:22" x14ac:dyDescent="0.2">
      <c r="B11" s="1">
        <v>2005</v>
      </c>
      <c r="C11" s="6">
        <f>'Población&gt;65 años'!C11/'Población Total'!C11*100</f>
        <v>8.3833175488442233</v>
      </c>
      <c r="D11" s="6">
        <f>'Población&gt;65 años'!D11/'Población Total'!D11*100</f>
        <v>13.221081996612533</v>
      </c>
      <c r="E11" s="6">
        <f>'Población&gt;65 años'!E11/'Población Total'!E11*100</f>
        <v>17.018316716902387</v>
      </c>
      <c r="F11" s="6">
        <f>'Población&gt;65 años'!F11/'Población Total'!F11*100</f>
        <v>11.870157159742591</v>
      </c>
      <c r="G11" s="6">
        <f>'Población&gt;65 años'!G11/'Población Total'!G11*100</f>
        <v>11.412652767792956</v>
      </c>
      <c r="H11" s="6">
        <f>'Población&gt;65 años'!H11/'Población Total'!H11*100</f>
        <v>17.561728395061728</v>
      </c>
      <c r="I11" s="6">
        <f>'Población&gt;65 años'!I11/'Población Total'!I11*100</f>
        <v>19.379373288713111</v>
      </c>
      <c r="J11" s="6">
        <f>'Población&gt;65 años'!J11/'Población Total'!J11*100</f>
        <v>15.632202177541126</v>
      </c>
      <c r="K11" s="6">
        <f>'Población&gt;65 años'!K11/'Población Total'!K11*100</f>
        <v>14.106722886257428</v>
      </c>
      <c r="L11" s="6">
        <f>'Población&gt;65 años'!L11/'Población Total'!L11*100</f>
        <v>13.914986452725289</v>
      </c>
      <c r="M11" s="6">
        <f>'Población&gt;65 años'!M11/'Población Total'!M11*100</f>
        <v>14.083388484447386</v>
      </c>
      <c r="N11" s="6">
        <f>'Población&gt;65 años'!N11/'Población Total'!N11*100</f>
        <v>9.698087260907613</v>
      </c>
      <c r="O11" s="6">
        <f>'Población&gt;65 años'!O11/'Población Total'!O11*100</f>
        <v>17.596566523605151</v>
      </c>
      <c r="P11" s="6">
        <f>'Población&gt;65 años'!P11/'Población Total'!P11*100</f>
        <v>13.048180392580978</v>
      </c>
      <c r="Q11" s="6">
        <f>'Población&gt;65 años'!Q11/'Población Total'!Q11*100</f>
        <v>13.660685373560971</v>
      </c>
      <c r="R11" s="6">
        <f>'Población&gt;65 años'!R11/'Población Total'!R11*100</f>
        <v>16.806270652424498</v>
      </c>
      <c r="S11" s="6">
        <f>'Población&gt;65 años'!S11/'Población Total'!S11*100</f>
        <v>14.341817458739312</v>
      </c>
      <c r="T11" s="6">
        <f>'Población&gt;65 años'!T11/'Población Total'!T11*100</f>
        <v>14.115778834450593</v>
      </c>
      <c r="U11" s="6">
        <f>'Población&gt;65 años'!U11/'Población Total'!U11*100</f>
        <v>14.59089589427704</v>
      </c>
      <c r="V11" s="6">
        <f>'Población&gt;65 años'!V11/'Población Total'!V11*100</f>
        <v>16.623240448049394</v>
      </c>
    </row>
    <row r="12" spans="1:22" x14ac:dyDescent="0.2">
      <c r="B12" s="1">
        <v>2006</v>
      </c>
      <c r="C12" s="6">
        <f>'Población&gt;65 años'!C12/'Población Total'!C12*100</f>
        <v>8.4838677718701501</v>
      </c>
      <c r="D12" s="6">
        <f>'Población&gt;65 años'!D12/'Población Total'!D12*100</f>
        <v>12.961556715709541</v>
      </c>
      <c r="E12" s="6">
        <f>'Población&gt;65 años'!E12/'Población Total'!E12*100</f>
        <v>17.196565328382455</v>
      </c>
      <c r="F12" s="6">
        <f>'Población&gt;65 años'!F12/'Población Total'!F12*100</f>
        <v>11.759910930852122</v>
      </c>
      <c r="G12" s="6">
        <f>'Población&gt;65 años'!G12/'Población Total'!G12*100</f>
        <v>11.204070096099491</v>
      </c>
      <c r="H12" s="6">
        <f>'Población&gt;65 años'!H12/'Población Total'!H12*100</f>
        <v>16.914387633769323</v>
      </c>
      <c r="I12" s="6">
        <f>'Población&gt;65 años'!I12/'Población Total'!I12*100</f>
        <v>18.882978723404257</v>
      </c>
      <c r="J12" s="6">
        <f>'Población&gt;65 años'!J12/'Población Total'!J12*100</f>
        <v>16.134837790888746</v>
      </c>
      <c r="K12" s="6">
        <f>'Población&gt;65 años'!K12/'Población Total'!K12*100</f>
        <v>14.279802579593351</v>
      </c>
      <c r="L12" s="6">
        <f>'Población&gt;65 años'!L12/'Población Total'!L12*100</f>
        <v>13.979426627635045</v>
      </c>
      <c r="M12" s="6">
        <f>'Población&gt;65 años'!M12/'Población Total'!M12*100</f>
        <v>13.812083973374294</v>
      </c>
      <c r="N12" s="6">
        <f>'Población&gt;65 años'!N12/'Población Total'!N12*100</f>
        <v>9.986101664843126</v>
      </c>
      <c r="O12" s="6">
        <f>'Población&gt;65 años'!O12/'Población Total'!O12*100</f>
        <v>17.82178217821782</v>
      </c>
      <c r="P12" s="6">
        <f>'Población&gt;65 años'!P12/'Población Total'!P12*100</f>
        <v>13.429783753386843</v>
      </c>
      <c r="Q12" s="6">
        <f>'Población&gt;65 años'!Q12/'Población Total'!Q12*100</f>
        <v>13.796216737252095</v>
      </c>
      <c r="R12" s="6">
        <f>'Población&gt;65 años'!R12/'Población Total'!R12*100</f>
        <v>16.578309603150558</v>
      </c>
      <c r="S12" s="6">
        <f>'Población&gt;65 años'!S12/'Población Total'!S12*100</f>
        <v>14.349666682886477</v>
      </c>
      <c r="T12" s="6">
        <f>'Población&gt;65 años'!T12/'Población Total'!T12*100</f>
        <v>14.261372894687611</v>
      </c>
      <c r="U12" s="6">
        <f>'Población&gt;65 años'!U12/'Población Total'!U12*100</f>
        <v>14.698147065225351</v>
      </c>
      <c r="V12" s="6">
        <f>'Población&gt;65 años'!V12/'Población Total'!V12*100</f>
        <v>16.740249226083613</v>
      </c>
    </row>
    <row r="13" spans="1:22" x14ac:dyDescent="0.2">
      <c r="B13" s="1">
        <v>2007</v>
      </c>
      <c r="C13" s="6">
        <f>'Población&gt;65 años'!C13/'Población Total'!C13*100</f>
        <v>8.5560155563919196</v>
      </c>
      <c r="D13" s="6">
        <f>'Población&gt;65 años'!D13/'Población Total'!D13*100</f>
        <v>12.770940484937546</v>
      </c>
      <c r="E13" s="6">
        <f>'Población&gt;65 años'!E13/'Población Total'!E13*100</f>
        <v>16.841125843219356</v>
      </c>
      <c r="F13" s="6">
        <f>'Población&gt;65 años'!F13/'Población Total'!F13*100</f>
        <v>12.042055269356723</v>
      </c>
      <c r="G13" s="6">
        <f>'Población&gt;65 años'!G13/'Población Total'!G13*100</f>
        <v>10.972700768619136</v>
      </c>
      <c r="H13" s="6">
        <f>'Población&gt;65 años'!H13/'Población Total'!H13*100</f>
        <v>16.778719672610347</v>
      </c>
      <c r="I13" s="6">
        <f>'Población&gt;65 años'!I13/'Población Total'!I13*100</f>
        <v>17.932011331444759</v>
      </c>
      <c r="J13" s="6">
        <f>'Población&gt;65 años'!J13/'Población Total'!J13*100</f>
        <v>16.410632671466349</v>
      </c>
      <c r="K13" s="6">
        <f>'Población&gt;65 años'!K13/'Población Total'!K13*100</f>
        <v>14.143073496659241</v>
      </c>
      <c r="L13" s="6">
        <f>'Población&gt;65 años'!L13/'Población Total'!L13*100</f>
        <v>13.920171727227476</v>
      </c>
      <c r="M13" s="6">
        <f>'Población&gt;65 años'!M13/'Población Total'!M13*100</f>
        <v>13.593307909952024</v>
      </c>
      <c r="N13" s="6">
        <f>'Población&gt;65 años'!N13/'Población Total'!N13*100</f>
        <v>10.119280954247634</v>
      </c>
      <c r="O13" s="6">
        <f>'Población&gt;65 años'!O13/'Población Total'!O13*100</f>
        <v>16.619318181818183</v>
      </c>
      <c r="P13" s="6">
        <f>'Población&gt;65 años'!P13/'Población Total'!P13*100</f>
        <v>13.614397600399933</v>
      </c>
      <c r="Q13" s="6">
        <f>'Población&gt;65 años'!Q13/'Población Total'!Q13*100</f>
        <v>13.726881572675703</v>
      </c>
      <c r="R13" s="6">
        <f>'Población&gt;65 años'!R13/'Población Total'!R13*100</f>
        <v>16.675433982114676</v>
      </c>
      <c r="S13" s="6">
        <f>'Población&gt;65 años'!S13/'Población Total'!S13*100</f>
        <v>14.120747484427406</v>
      </c>
      <c r="T13" s="6">
        <f>'Población&gt;65 años'!T13/'Población Total'!T13*100</f>
        <v>14.236093950470602</v>
      </c>
      <c r="U13" s="6">
        <f>'Población&gt;65 años'!U13/'Población Total'!U13*100</f>
        <v>14.632591435084802</v>
      </c>
      <c r="V13" s="6">
        <f>'Población&gt;65 años'!V13/'Población Total'!V13*100</f>
        <v>16.663060162050012</v>
      </c>
    </row>
    <row r="14" spans="1:22" x14ac:dyDescent="0.2">
      <c r="B14" s="1">
        <v>2008</v>
      </c>
      <c r="C14" s="6">
        <f>'Población&gt;65 años'!C14/'Población Total'!C14*100</f>
        <v>8.7526439657997432</v>
      </c>
      <c r="D14" s="6">
        <f>'Población&gt;65 años'!D14/'Población Total'!D14*100</f>
        <v>12.84178187403994</v>
      </c>
      <c r="E14" s="6">
        <f>'Población&gt;65 años'!E14/'Población Total'!E14*100</f>
        <v>17.191844300278035</v>
      </c>
      <c r="F14" s="6">
        <f>'Población&gt;65 años'!F14/'Población Total'!F14*100</f>
        <v>12.205146533238027</v>
      </c>
      <c r="G14" s="6">
        <f>'Población&gt;65 años'!G14/'Población Total'!G14*100</f>
        <v>10.642982971227246</v>
      </c>
      <c r="H14" s="6">
        <f>'Población&gt;65 años'!H14/'Población Total'!H14*100</f>
        <v>16.671416357936732</v>
      </c>
      <c r="I14" s="6">
        <f>'Población&gt;65 años'!I14/'Población Total'!I14*100</f>
        <v>17.710344827586209</v>
      </c>
      <c r="J14" s="6">
        <f>'Población&gt;65 años'!J14/'Población Total'!J14*100</f>
        <v>16.588002214258658</v>
      </c>
      <c r="K14" s="6">
        <f>'Población&gt;65 años'!K14/'Población Total'!K14*100</f>
        <v>14.256408807884938</v>
      </c>
      <c r="L14" s="6">
        <f>'Población&gt;65 años'!L14/'Población Total'!L14*100</f>
        <v>13.925919616110852</v>
      </c>
      <c r="M14" s="6">
        <f>'Población&gt;65 años'!M14/'Población Total'!M14*100</f>
        <v>13.095238095238097</v>
      </c>
      <c r="N14" s="6">
        <f>'Población&gt;65 años'!N14/'Población Total'!N14*100</f>
        <v>10.292098532776956</v>
      </c>
      <c r="O14" s="6">
        <f>'Población&gt;65 años'!O14/'Población Total'!O14*100</f>
        <v>15.469613259668508</v>
      </c>
      <c r="P14" s="6">
        <f>'Población&gt;65 años'!P14/'Población Total'!P14*100</f>
        <v>13.726080821852657</v>
      </c>
      <c r="Q14" s="6">
        <f>'Población&gt;65 años'!Q14/'Población Total'!Q14*100</f>
        <v>13.813343951899562</v>
      </c>
      <c r="R14" s="6">
        <f>'Población&gt;65 años'!R14/'Población Total'!R14*100</f>
        <v>16.783268830008932</v>
      </c>
      <c r="S14" s="6">
        <f>'Población&gt;65 años'!S14/'Población Total'!S14*100</f>
        <v>14.052318004096071</v>
      </c>
      <c r="T14" s="6">
        <f>'Población&gt;65 años'!T14/'Población Total'!T14*100</f>
        <v>14.323903685948796</v>
      </c>
      <c r="U14" s="6">
        <f>'Población&gt;65 años'!U14/'Población Total'!U14*100</f>
        <v>14.586855753686198</v>
      </c>
      <c r="V14" s="6">
        <f>'Población&gt;65 años'!V14/'Población Total'!V14*100</f>
        <v>16.536579650573636</v>
      </c>
    </row>
    <row r="15" spans="1:22" x14ac:dyDescent="0.2">
      <c r="B15" s="1">
        <v>2009</v>
      </c>
      <c r="C15" s="6">
        <f>'Población&gt;65 años'!C15/'Población Total'!C15*100</f>
        <v>9.0476732927037649</v>
      </c>
      <c r="D15" s="6">
        <f>'Población&gt;65 años'!D15/'Población Total'!D15*100</f>
        <v>12.822162185342426</v>
      </c>
      <c r="E15" s="6">
        <f>'Población&gt;65 años'!E15/'Población Total'!E15*100</f>
        <v>17.333643555141926</v>
      </c>
      <c r="F15" s="6">
        <f>'Población&gt;65 años'!F15/'Población Total'!F15*100</f>
        <v>12.680531484690929</v>
      </c>
      <c r="G15" s="6">
        <f>'Población&gt;65 años'!G15/'Población Total'!G15*100</f>
        <v>10.622624689156853</v>
      </c>
      <c r="H15" s="6">
        <f>'Población&gt;65 años'!H15/'Población Total'!H15*100</f>
        <v>16.107954545454543</v>
      </c>
      <c r="I15" s="6">
        <f>'Población&gt;65 años'!I15/'Población Total'!I15*100</f>
        <v>18.613642640154655</v>
      </c>
      <c r="J15" s="6">
        <f>'Población&gt;65 años'!J15/'Población Total'!J15*100</f>
        <v>17.423966872779161</v>
      </c>
      <c r="K15" s="6">
        <f>'Población&gt;65 años'!K15/'Población Total'!K15*100</f>
        <v>14.454914174606944</v>
      </c>
      <c r="L15" s="6">
        <f>'Población&gt;65 años'!L15/'Población Total'!L15*100</f>
        <v>14.097334218764823</v>
      </c>
      <c r="M15" s="6">
        <f>'Población&gt;65 años'!M15/'Población Total'!M15*100</f>
        <v>13.101878201479794</v>
      </c>
      <c r="N15" s="6">
        <f>'Población&gt;65 años'!N15/'Población Total'!N15*100</f>
        <v>10.554492318833084</v>
      </c>
      <c r="O15" s="6">
        <f>'Población&gt;65 años'!O15/'Población Total'!O15*100</f>
        <v>16.343490304709142</v>
      </c>
      <c r="P15" s="6">
        <f>'Población&gt;65 años'!P15/'Población Total'!P15*100</f>
        <v>13.927087153159762</v>
      </c>
      <c r="Q15" s="6">
        <f>'Población&gt;65 años'!Q15/'Población Total'!Q15*100</f>
        <v>14.054975573915765</v>
      </c>
      <c r="R15" s="6">
        <f>'Población&gt;65 años'!R15/'Población Total'!R15*100</f>
        <v>17.066069428891378</v>
      </c>
      <c r="S15" s="6">
        <f>'Población&gt;65 años'!S15/'Población Total'!S15*100</f>
        <v>14.145248330741792</v>
      </c>
      <c r="T15" s="6">
        <f>'Población&gt;65 años'!T15/'Población Total'!T15*100</f>
        <v>14.581675107402821</v>
      </c>
      <c r="U15" s="6">
        <f>'Población&gt;65 años'!U15/'Población Total'!U15*100</f>
        <v>14.751371294181578</v>
      </c>
      <c r="V15" s="6">
        <f>'Población&gt;65 años'!V15/'Población Total'!V15*100</f>
        <v>16.649416278127362</v>
      </c>
    </row>
    <row r="16" spans="1:22" x14ac:dyDescent="0.2">
      <c r="B16" s="1">
        <v>2010</v>
      </c>
      <c r="C16" s="6">
        <f>'Población&gt;65 años'!C16/'Población Total'!C16*100</f>
        <v>9.502679169457469</v>
      </c>
      <c r="D16" s="6">
        <f>'Población&gt;65 años'!D16/'Población Total'!D16*100</f>
        <v>13.102428722280887</v>
      </c>
      <c r="E16" s="6">
        <f>'Población&gt;65 años'!E16/'Población Total'!E16*100</f>
        <v>17.571059431524546</v>
      </c>
      <c r="F16" s="6">
        <f>'Población&gt;65 años'!F16/'Población Total'!F16*100</f>
        <v>13.295212029389244</v>
      </c>
      <c r="G16" s="6">
        <f>'Población&gt;65 años'!G16/'Población Total'!G16*100</f>
        <v>10.60298561313309</v>
      </c>
      <c r="H16" s="6">
        <f>'Población&gt;65 años'!H16/'Población Total'!H16*100</f>
        <v>16.966797974113675</v>
      </c>
      <c r="I16" s="6">
        <f>'Población&gt;65 años'!I16/'Población Total'!I16*100</f>
        <v>18.0385764737843</v>
      </c>
      <c r="J16" s="6">
        <f>'Población&gt;65 años'!J16/'Población Total'!J16*100</f>
        <v>18.338603847707674</v>
      </c>
      <c r="K16" s="6">
        <f>'Población&gt;65 años'!K16/'Población Total'!K16*100</f>
        <v>14.772729271583287</v>
      </c>
      <c r="L16" s="6">
        <f>'Población&gt;65 años'!L16/'Población Total'!L16*100</f>
        <v>14.571383672507269</v>
      </c>
      <c r="M16" s="6">
        <f>'Población&gt;65 años'!M16/'Población Total'!M16*100</f>
        <v>13.147942157953283</v>
      </c>
      <c r="N16" s="6">
        <f>'Población&gt;65 años'!N16/'Población Total'!N16*100</f>
        <v>10.698361805520767</v>
      </c>
      <c r="O16" s="6">
        <f>'Población&gt;65 años'!O16/'Población Total'!O16*100</f>
        <v>15.603799185888739</v>
      </c>
      <c r="P16" s="6">
        <f>'Población&gt;65 años'!P16/'Población Total'!P16*100</f>
        <v>14.365936347207908</v>
      </c>
      <c r="Q16" s="6">
        <f>'Población&gt;65 años'!Q16/'Población Total'!Q16*100</f>
        <v>14.425402378790317</v>
      </c>
      <c r="R16" s="6">
        <f>'Población&gt;65 años'!R16/'Población Total'!R16*100</f>
        <v>17.48552768294493</v>
      </c>
      <c r="S16" s="6">
        <f>'Población&gt;65 años'!S16/'Población Total'!S16*100</f>
        <v>14.198819791193825</v>
      </c>
      <c r="T16" s="6">
        <f>'Población&gt;65 años'!T16/'Población Total'!T16*100</f>
        <v>14.9701439588657</v>
      </c>
      <c r="U16" s="6">
        <f>'Población&gt;65 años'!U16/'Población Total'!U16*100</f>
        <v>14.948879909449019</v>
      </c>
      <c r="V16" s="6">
        <f>'Población&gt;65 años'!V16/'Población Total'!V16*100</f>
        <v>16.867269456511917</v>
      </c>
    </row>
    <row r="17" spans="2:22" x14ac:dyDescent="0.2">
      <c r="B17" s="1">
        <v>2011</v>
      </c>
      <c r="C17" s="6">
        <f>'Población&gt;65 años'!C17/'Población Total'!C17*100</f>
        <v>9.88292948543425</v>
      </c>
      <c r="D17" s="6">
        <f>'Población&gt;65 años'!D17/'Población Total'!D17*100</f>
        <v>13.529634141218969</v>
      </c>
      <c r="E17" s="6">
        <f>'Población&gt;65 años'!E17/'Población Total'!E17*100</f>
        <v>18.194740582800286</v>
      </c>
      <c r="F17" s="6">
        <f>'Población&gt;65 años'!F17/'Población Total'!F17*100</f>
        <v>13.839593653978804</v>
      </c>
      <c r="G17" s="6">
        <f>'Población&gt;65 años'!G17/'Población Total'!G17*100</f>
        <v>10.797218699435868</v>
      </c>
      <c r="H17" s="6">
        <f>'Población&gt;65 años'!H17/'Población Total'!H17*100</f>
        <v>17.442176870748298</v>
      </c>
      <c r="I17" s="6">
        <f>'Población&gt;65 años'!I17/'Población Total'!I17*100</f>
        <v>18.295671113531174</v>
      </c>
      <c r="J17" s="6">
        <f>'Población&gt;65 años'!J17/'Población Total'!J17*100</f>
        <v>18.836254625003377</v>
      </c>
      <c r="K17" s="6">
        <f>'Población&gt;65 años'!K17/'Población Total'!K17*100</f>
        <v>15.146911254687254</v>
      </c>
      <c r="L17" s="6">
        <f>'Población&gt;65 años'!L17/'Población Total'!L17*100</f>
        <v>14.959249072695618</v>
      </c>
      <c r="M17" s="6">
        <f>'Población&gt;65 años'!M17/'Población Total'!M17*100</f>
        <v>13.483637955565284</v>
      </c>
      <c r="N17" s="6">
        <f>'Población&gt;65 años'!N17/'Población Total'!N17*100</f>
        <v>10.974491187188578</v>
      </c>
      <c r="O17" s="6">
        <f>'Población&gt;65 años'!O17/'Población Total'!O17*100</f>
        <v>15.494791666666666</v>
      </c>
      <c r="P17" s="6">
        <f>'Población&gt;65 años'!P17/'Población Total'!P17*100</f>
        <v>14.788577462929556</v>
      </c>
      <c r="Q17" s="6">
        <f>'Población&gt;65 años'!Q17/'Población Total'!Q17*100</f>
        <v>14.815248785216697</v>
      </c>
      <c r="R17" s="6">
        <f>'Población&gt;65 años'!R17/'Población Total'!R17*100</f>
        <v>17.793910660048891</v>
      </c>
      <c r="S17" s="6">
        <f>'Población&gt;65 años'!S17/'Población Total'!S17*100</f>
        <v>14.580982896340089</v>
      </c>
      <c r="T17" s="6">
        <f>'Población&gt;65 años'!T17/'Población Total'!T17*100</f>
        <v>15.366702607349984</v>
      </c>
      <c r="U17" s="6">
        <f>'Población&gt;65 años'!U17/'Población Total'!U17*100</f>
        <v>15.206819670512061</v>
      </c>
      <c r="V17" s="6">
        <f>'Población&gt;65 años'!V17/'Población Total'!V17*100</f>
        <v>17.150821035075857</v>
      </c>
    </row>
    <row r="18" spans="2:22" x14ac:dyDescent="0.2">
      <c r="B18" s="1">
        <v>2012</v>
      </c>
      <c r="C18" s="6">
        <f>'Población&gt;65 años'!C18/'Población Total'!C18*100</f>
        <v>10.204027132403995</v>
      </c>
      <c r="D18" s="6">
        <f>'Población&gt;65 años'!D18/'Población Total'!D18*100</f>
        <v>13.819888676580543</v>
      </c>
      <c r="E18" s="6">
        <f>'Población&gt;65 años'!E18/'Población Total'!E18*100</f>
        <v>18.760429082240762</v>
      </c>
      <c r="F18" s="6">
        <f>'Población&gt;65 años'!F18/'Población Total'!F18*100</f>
        <v>14.272720382020768</v>
      </c>
      <c r="G18" s="6">
        <f>'Población&gt;65 años'!G18/'Población Total'!G18*100</f>
        <v>10.847701149425287</v>
      </c>
      <c r="H18" s="6">
        <f>'Población&gt;65 años'!H18/'Población Total'!H18*100</f>
        <v>17.417254476397179</v>
      </c>
      <c r="I18" s="6">
        <f>'Población&gt;65 años'!I18/'Población Total'!I18*100</f>
        <v>19.012141280353202</v>
      </c>
      <c r="J18" s="6">
        <f>'Población&gt;65 años'!J18/'Población Total'!J18*100</f>
        <v>19.439653469909025</v>
      </c>
      <c r="K18" s="6">
        <f>'Población&gt;65 años'!K18/'Población Total'!K18*100</f>
        <v>15.435302493862713</v>
      </c>
      <c r="L18" s="6">
        <f>'Población&gt;65 años'!L18/'Población Total'!L18*100</f>
        <v>15.37552968681506</v>
      </c>
      <c r="M18" s="6">
        <f>'Población&gt;65 años'!M18/'Población Total'!M18*100</f>
        <v>13.388715071744524</v>
      </c>
      <c r="N18" s="6">
        <f>'Población&gt;65 años'!N18/'Población Total'!N18*100</f>
        <v>11.119468167701864</v>
      </c>
      <c r="O18" s="6">
        <f>'Población&gt;65 años'!O18/'Población Total'!O18*100</f>
        <v>15.281501340482572</v>
      </c>
      <c r="P18" s="6">
        <f>'Población&gt;65 años'!P18/'Población Total'!P18*100</f>
        <v>15.407259175475993</v>
      </c>
      <c r="Q18" s="6">
        <f>'Población&gt;65 años'!Q18/'Población Total'!Q18*100</f>
        <v>15.152188314444501</v>
      </c>
      <c r="R18" s="6">
        <f>'Población&gt;65 años'!R18/'Población Total'!R18*100</f>
        <v>18.113292036719159</v>
      </c>
      <c r="S18" s="6">
        <f>'Población&gt;65 años'!S18/'Población Total'!S18*100</f>
        <v>15.258592997108897</v>
      </c>
      <c r="T18" s="6">
        <f>'Población&gt;65 años'!T18/'Población Total'!T18*100</f>
        <v>15.723009838534932</v>
      </c>
      <c r="U18" s="6">
        <f>'Población&gt;65 años'!U18/'Población Total'!U18*100</f>
        <v>15.415553992107679</v>
      </c>
      <c r="V18" s="6">
        <f>'Población&gt;65 años'!V18/'Población Total'!V18*100</f>
        <v>17.395832348203029</v>
      </c>
    </row>
    <row r="19" spans="2:22" x14ac:dyDescent="0.2">
      <c r="B19" s="1">
        <v>2013</v>
      </c>
      <c r="C19" s="6">
        <f>'Población&gt;65 años'!C19/'Población Total'!C19*100</f>
        <v>10.534058370767331</v>
      </c>
      <c r="D19" s="6">
        <f>'Población&gt;65 años'!D19/'Población Total'!D19*100</f>
        <v>14.252134108623036</v>
      </c>
      <c r="E19" s="6">
        <f>'Población&gt;65 años'!E19/'Población Total'!E19*100</f>
        <v>19.697696737044147</v>
      </c>
      <c r="F19" s="6">
        <f>'Población&gt;65 años'!F19/'Población Total'!F19*100</f>
        <v>15.048839164082201</v>
      </c>
      <c r="G19" s="6">
        <f>'Población&gt;65 años'!G19/'Población Total'!G19*100</f>
        <v>11.08819404339576</v>
      </c>
      <c r="H19" s="6">
        <f>'Población&gt;65 años'!H19/'Población Total'!H19*100</f>
        <v>18.132018625034238</v>
      </c>
      <c r="I19" s="6">
        <f>'Población&gt;65 años'!I19/'Población Total'!I19*100</f>
        <v>18.894780909852081</v>
      </c>
      <c r="J19" s="6">
        <f>'Población&gt;65 años'!J19/'Población Total'!J19*100</f>
        <v>20.12222695970128</v>
      </c>
      <c r="K19" s="6">
        <f>'Población&gt;65 años'!K19/'Población Total'!K19*100</f>
        <v>15.786335115281302</v>
      </c>
      <c r="L19" s="6">
        <f>'Población&gt;65 años'!L19/'Población Total'!L19*100</f>
        <v>16.223130841121495</v>
      </c>
      <c r="M19" s="6">
        <f>'Población&gt;65 años'!M19/'Población Total'!M19*100</f>
        <v>13.615831361583137</v>
      </c>
      <c r="N19" s="6">
        <f>'Población&gt;65 años'!N19/'Población Total'!N19*100</f>
        <v>11.258278145695364</v>
      </c>
      <c r="O19" s="6">
        <f>'Población&gt;65 años'!O19/'Población Total'!O19*100</f>
        <v>16.304347826086957</v>
      </c>
      <c r="P19" s="6">
        <f>'Población&gt;65 años'!P19/'Población Total'!P19*100</f>
        <v>16.11062272118059</v>
      </c>
      <c r="Q19" s="6">
        <f>'Población&gt;65 años'!Q19/'Población Total'!Q19*100</f>
        <v>15.61016703148414</v>
      </c>
      <c r="R19" s="6">
        <f>'Población&gt;65 años'!R19/'Población Total'!R19*100</f>
        <v>18.310598111227701</v>
      </c>
      <c r="S19" s="6">
        <f>'Población&gt;65 años'!S19/'Población Total'!S19*100</f>
        <v>15.007099751508699</v>
      </c>
      <c r="T19" s="6">
        <f>'Población&gt;65 años'!T19/'Población Total'!T19*100</f>
        <v>16.086579604706355</v>
      </c>
      <c r="U19" s="6">
        <f>'Población&gt;65 años'!U19/'Población Total'!U19*100</f>
        <v>15.647548072935797</v>
      </c>
      <c r="V19" s="6">
        <f>'Población&gt;65 años'!V19/'Población Total'!V19*100</f>
        <v>17.687034544589352</v>
      </c>
    </row>
    <row r="20" spans="2:22" x14ac:dyDescent="0.2">
      <c r="B20" s="1">
        <v>2014</v>
      </c>
      <c r="C20" s="6">
        <f>'Población&gt;65 años'!C20/'Población Total'!C20*100</f>
        <v>10.945169712793735</v>
      </c>
      <c r="D20" s="6">
        <f>'Población&gt;65 años'!D20/'Población Total'!D20*100</f>
        <v>14.494010739363899</v>
      </c>
      <c r="E20" s="6">
        <f>'Población&gt;65 años'!E20/'Población Total'!E20*100</f>
        <v>18.970814132104454</v>
      </c>
      <c r="F20" s="6">
        <f>'Población&gt;65 años'!F20/'Población Total'!F20*100</f>
        <v>15.324399826707898</v>
      </c>
      <c r="G20" s="6">
        <f>'Población&gt;65 años'!G20/'Población Total'!G20*100</f>
        <v>11.044886550476816</v>
      </c>
      <c r="H20" s="6">
        <f>'Población&gt;65 años'!H20/'Población Total'!H20*100</f>
        <v>19.068038879359634</v>
      </c>
      <c r="I20" s="6">
        <f>'Población&gt;65 años'!I20/'Población Total'!I20*100</f>
        <v>19.563970166379804</v>
      </c>
      <c r="J20" s="6">
        <f>'Población&gt;65 años'!J20/'Población Total'!J20*100</f>
        <v>20.492775785699219</v>
      </c>
      <c r="K20" s="6">
        <f>'Población&gt;65 años'!K20/'Población Total'!K20*100</f>
        <v>16.222242213531882</v>
      </c>
      <c r="L20" s="6">
        <f>'Población&gt;65 años'!L20/'Población Total'!L20*100</f>
        <v>13.970408018472414</v>
      </c>
      <c r="M20" s="6">
        <f>'Población&gt;65 años'!M20/'Población Total'!M20*100</f>
        <v>13.911531355287469</v>
      </c>
      <c r="N20" s="6">
        <f>'Población&gt;65 años'!N20/'Población Total'!N20*100</f>
        <v>11.574681409295353</v>
      </c>
      <c r="O20" s="6">
        <f>'Población&gt;65 años'!O20/'Población Total'!O20*100</f>
        <v>16.044260027662517</v>
      </c>
      <c r="P20" s="6">
        <f>'Población&gt;65 años'!P20/'Población Total'!P20*100</f>
        <v>16.06609950558995</v>
      </c>
      <c r="Q20" s="6">
        <f>'Población&gt;65 años'!Q20/'Población Total'!Q20*100</f>
        <v>15.74599819687498</v>
      </c>
      <c r="R20" s="6">
        <f>'Población&gt;65 años'!R20/'Población Total'!R20*100</f>
        <v>18.810363329756246</v>
      </c>
      <c r="S20" s="6">
        <f>'Población&gt;65 años'!S20/'Población Total'!S20*100</f>
        <v>15.055908690205541</v>
      </c>
      <c r="T20" s="6">
        <f>'Población&gt;65 años'!T20/'Población Total'!T20*100</f>
        <v>16.113881408264525</v>
      </c>
      <c r="U20" s="6">
        <f>'Población&gt;65 años'!U20/'Población Total'!U20*100</f>
        <v>15.915727886573983</v>
      </c>
      <c r="V20" s="6">
        <f>'Población&gt;65 años'!V20/'Población Total'!V20*100</f>
        <v>18.050427504312953</v>
      </c>
    </row>
    <row r="21" spans="2:22" x14ac:dyDescent="0.2">
      <c r="B21" s="1">
        <v>2015</v>
      </c>
      <c r="C21" s="6">
        <f>'Población&gt;65 años'!C21/'Población Total'!C21*100</f>
        <v>11.333489084443061</v>
      </c>
      <c r="D21" s="6">
        <f>'Población&gt;65 años'!D21/'Población Total'!D21*100</f>
        <v>14.910839017174787</v>
      </c>
      <c r="E21" s="6">
        <f>'Población&gt;65 años'!E21/'Población Total'!E21*100</f>
        <v>19.289074751698905</v>
      </c>
      <c r="F21" s="6">
        <f>'Población&gt;65 años'!F21/'Población Total'!F21*100</f>
        <v>15.731703654764406</v>
      </c>
      <c r="G21" s="6">
        <f>'Población&gt;65 años'!G21/'Población Total'!G21*100</f>
        <v>10.975113858165257</v>
      </c>
      <c r="H21" s="6">
        <f>'Población&gt;65 años'!H21/'Población Total'!H21*100</f>
        <v>19.60210649502633</v>
      </c>
      <c r="I21" s="6">
        <f>'Población&gt;65 años'!I21/'Población Total'!I21*100</f>
        <v>19.802555168408826</v>
      </c>
      <c r="J21" s="6">
        <f>'Población&gt;65 años'!J21/'Población Total'!J21*100</f>
        <v>21.009996775233798</v>
      </c>
      <c r="K21" s="6">
        <f>'Población&gt;65 años'!K21/'Población Total'!K21*100</f>
        <v>16.522587106636443</v>
      </c>
      <c r="L21" s="6">
        <f>'Población&gt;65 años'!L21/'Población Total'!L21*100</f>
        <v>14.560346237560234</v>
      </c>
      <c r="M21" s="6">
        <f>'Población&gt;65 años'!M21/'Población Total'!M21*100</f>
        <v>14.19982509838216</v>
      </c>
      <c r="N21" s="6">
        <f>'Población&gt;65 años'!N21/'Población Total'!N21*100</f>
        <v>11.964761794366524</v>
      </c>
      <c r="O21" s="6">
        <f>'Población&gt;65 años'!O21/'Población Total'!O21*100</f>
        <v>16.197183098591552</v>
      </c>
      <c r="P21" s="6">
        <f>'Población&gt;65 años'!P21/'Población Total'!P21*100</f>
        <v>16.554554613880164</v>
      </c>
      <c r="Q21" s="6">
        <f>'Población&gt;65 años'!Q21/'Población Total'!Q21*100</f>
        <v>16.107486735708875</v>
      </c>
      <c r="R21" s="6">
        <f>'Población&gt;65 años'!R21/'Población Total'!R21*100</f>
        <v>18.849496270091517</v>
      </c>
      <c r="S21" s="6">
        <f>'Población&gt;65 años'!S21/'Población Total'!S21*100</f>
        <v>15.323964565650943</v>
      </c>
      <c r="T21" s="6">
        <f>'Población&gt;65 años'!T21/'Población Total'!T21*100</f>
        <v>16.441463425115089</v>
      </c>
      <c r="U21" s="6">
        <f>'Población&gt;65 años'!U21/'Población Total'!U21*100</f>
        <v>16.200690959672428</v>
      </c>
      <c r="V21" s="6">
        <f>'Población&gt;65 años'!V21/'Población Total'!V21*100</f>
        <v>18.389487714818397</v>
      </c>
    </row>
    <row r="22" spans="2:22" x14ac:dyDescent="0.2">
      <c r="B22" s="1">
        <v>2016</v>
      </c>
      <c r="C22" s="6">
        <f>'Población&gt;65 años'!C22/'Población Total'!C22*100</f>
        <v>11.390936742795278</v>
      </c>
      <c r="D22" s="6">
        <f>'Población&gt;65 años'!D22/'Población Total'!D22*100</f>
        <v>15.175817396668723</v>
      </c>
      <c r="E22" s="6">
        <f>'Población&gt;65 años'!E22/'Población Total'!E22*100</f>
        <v>19.836238774432118</v>
      </c>
      <c r="F22" s="6">
        <f>'Población&gt;65 años'!F22/'Población Total'!F22*100</f>
        <v>15.724589188787268</v>
      </c>
      <c r="G22" s="6">
        <f>'Población&gt;65 años'!G22/'Población Total'!G22*100</f>
        <v>11.053818884950047</v>
      </c>
      <c r="H22" s="6">
        <f>'Población&gt;65 años'!H22/'Población Total'!H22*100</f>
        <v>19.575951205344179</v>
      </c>
      <c r="I22" s="6">
        <f>'Población&gt;65 años'!I22/'Población Total'!I22*100</f>
        <v>19.852289512555391</v>
      </c>
      <c r="J22" s="6">
        <f>'Población&gt;65 años'!J22/'Población Total'!J22*100</f>
        <v>21.407738172056888</v>
      </c>
      <c r="K22" s="6">
        <f>'Población&gt;65 años'!K22/'Población Total'!K22*100</f>
        <v>16.715552829568601</v>
      </c>
      <c r="L22" s="6">
        <f>'Población&gt;65 años'!L22/'Población Total'!L22*100</f>
        <v>13.550386400750941</v>
      </c>
      <c r="M22" s="6">
        <f>'Población&gt;65 años'!M22/'Población Total'!M22*100</f>
        <v>14.430046123435098</v>
      </c>
      <c r="N22" s="6">
        <f>'Población&gt;65 años'!N22/'Población Total'!N22*100</f>
        <v>12.071904188350794</v>
      </c>
      <c r="O22" s="6">
        <f>'Población&gt;65 años'!O22/'Población Total'!O22*100</f>
        <v>15.417256011315416</v>
      </c>
      <c r="P22" s="6">
        <f>'Población&gt;65 años'!P22/'Población Total'!P22*100</f>
        <v>16.904670580945918</v>
      </c>
      <c r="Q22" s="6">
        <f>'Población&gt;65 años'!Q22/'Población Total'!Q22*100</f>
        <v>16.20676157357526</v>
      </c>
      <c r="R22" s="6">
        <f>'Población&gt;65 años'!R22/'Población Total'!R22*100</f>
        <v>19.00935012750174</v>
      </c>
      <c r="S22" s="6">
        <f>'Población&gt;65 años'!S22/'Población Total'!S22*100</f>
        <v>15.156599552572708</v>
      </c>
      <c r="T22" s="6">
        <f>'Población&gt;65 años'!T22/'Población Total'!T22*100</f>
        <v>16.553570924410391</v>
      </c>
      <c r="U22" s="6">
        <f>'Población&gt;65 años'!U22/'Población Total'!U22*100</f>
        <v>16.32381418119726</v>
      </c>
      <c r="V22" s="6">
        <f>'Población&gt;65 años'!V22/'Población Total'!V22*100</f>
        <v>18.595922229366629</v>
      </c>
    </row>
    <row r="23" spans="2:22" x14ac:dyDescent="0.2">
      <c r="B23" s="1">
        <v>2017</v>
      </c>
      <c r="C23" s="6">
        <f>'Población&gt;65 años'!C23/'Población Total'!C23*100</f>
        <v>11.769213087119761</v>
      </c>
      <c r="D23" s="6">
        <f>'Población&gt;65 años'!D23/'Población Total'!D23*100</f>
        <v>15.521844660194176</v>
      </c>
      <c r="E23" s="6">
        <f>'Población&gt;65 años'!E23/'Población Total'!E23*100</f>
        <v>20.371845949535192</v>
      </c>
      <c r="F23" s="6">
        <f>'Población&gt;65 años'!F23/'Población Total'!F23*100</f>
        <v>16.055998489667292</v>
      </c>
      <c r="G23" s="6">
        <f>'Población&gt;65 años'!G23/'Población Total'!G23*100</f>
        <v>11.10321128095746</v>
      </c>
      <c r="H23" s="6">
        <f>'Población&gt;65 años'!H23/'Población Total'!H23*100</f>
        <v>19.959325973271355</v>
      </c>
      <c r="I23" s="6">
        <f>'Población&gt;65 años'!I23/'Población Total'!I23*100</f>
        <v>19.804906887378067</v>
      </c>
      <c r="J23" s="6">
        <f>'Población&gt;65 años'!J23/'Población Total'!J23*100</f>
        <v>21.487007700623256</v>
      </c>
      <c r="K23" s="6">
        <f>'Población&gt;65 años'!K23/'Población Total'!K23*100</f>
        <v>17.009079054203678</v>
      </c>
      <c r="L23" s="6">
        <f>'Población&gt;65 años'!L23/'Población Total'!L23*100</f>
        <v>13.062695234021593</v>
      </c>
      <c r="M23" s="6">
        <f>'Población&gt;65 años'!M23/'Población Total'!M23*100</f>
        <v>14.680921415187919</v>
      </c>
      <c r="N23" s="6">
        <f>'Población&gt;65 años'!N23/'Población Total'!N23*100</f>
        <v>12.364305020160398</v>
      </c>
      <c r="O23" s="6">
        <f>'Población&gt;65 años'!O23/'Población Total'!O23*100</f>
        <v>14.929577464788732</v>
      </c>
      <c r="P23" s="6">
        <f>'Población&gt;65 años'!P23/'Población Total'!P23*100</f>
        <v>16.875673919144475</v>
      </c>
      <c r="Q23" s="6">
        <f>'Población&gt;65 años'!Q23/'Población Total'!Q23*100</f>
        <v>16.381799449396102</v>
      </c>
      <c r="R23" s="6">
        <f>'Población&gt;65 años'!R23/'Población Total'!R23*100</f>
        <v>19.127205199628598</v>
      </c>
      <c r="S23" s="6">
        <f>'Población&gt;65 años'!S23/'Población Total'!S23*100</f>
        <v>15.536592152861516</v>
      </c>
      <c r="T23" s="6">
        <f>'Población&gt;65 años'!T23/'Población Total'!T23*100</f>
        <v>16.736875350711234</v>
      </c>
      <c r="U23" s="6">
        <f>'Población&gt;65 años'!U23/'Población Total'!U23*100</f>
        <v>16.551692041117828</v>
      </c>
      <c r="V23" s="6">
        <f>'Población&gt;65 años'!V23/'Población Total'!V23*100</f>
        <v>18.818558703732954</v>
      </c>
    </row>
    <row r="24" spans="2:22" x14ac:dyDescent="0.2">
      <c r="B24" s="1">
        <v>2018</v>
      </c>
      <c r="C24" s="6">
        <f>'Población&gt;65 años'!C24/'Población Total'!C24*100</f>
        <v>12.244744556638521</v>
      </c>
      <c r="D24" s="6">
        <f>'Población&gt;65 años'!D24/'Población Total'!D24*100</f>
        <v>15.677983667039754</v>
      </c>
      <c r="E24" s="6">
        <f>'Población&gt;65 años'!E24/'Población Total'!E24*100</f>
        <v>20.557029177718832</v>
      </c>
      <c r="F24" s="6">
        <f>'Población&gt;65 años'!F24/'Población Total'!F24*100</f>
        <v>15.116759661087</v>
      </c>
      <c r="G24" s="6">
        <f>'Población&gt;65 años'!G24/'Población Total'!G24*100</f>
        <v>11.262520382017236</v>
      </c>
      <c r="H24" s="6">
        <f>'Población&gt;65 años'!H24/'Población Total'!H24*100</f>
        <v>19.674935842600512</v>
      </c>
      <c r="I24" s="6">
        <f>'Población&gt;65 años'!I24/'Población Total'!I24*100</f>
        <v>20.106132075471699</v>
      </c>
      <c r="J24" s="6">
        <f>'Población&gt;65 años'!J24/'Población Total'!J24*100</f>
        <v>21.251790545917558</v>
      </c>
      <c r="K24" s="6">
        <f>'Población&gt;65 años'!K24/'Población Total'!K24*100</f>
        <v>17.36225670985209</v>
      </c>
      <c r="L24" s="6">
        <f>'Población&gt;65 años'!L24/'Población Total'!L24*100</f>
        <v>13.999751953367234</v>
      </c>
      <c r="M24" s="6">
        <f>'Población&gt;65 años'!M24/'Población Total'!M24*100</f>
        <v>14.718139942969948</v>
      </c>
      <c r="N24" s="6">
        <f>'Población&gt;65 años'!N24/'Población Total'!N24*100</f>
        <v>12.576747011476797</v>
      </c>
      <c r="O24" s="6">
        <f>'Población&gt;65 años'!O24/'Población Total'!O24*100</f>
        <v>14.965034965034965</v>
      </c>
      <c r="P24" s="6">
        <f>'Población&gt;65 años'!P24/'Población Total'!P24*100</f>
        <v>17.270223550438018</v>
      </c>
      <c r="Q24" s="6">
        <f>'Población&gt;65 años'!Q24/'Población Total'!Q24*100</f>
        <v>16.621462420312188</v>
      </c>
      <c r="R24" s="6">
        <f>'Población&gt;65 años'!R24/'Población Total'!R24*100</f>
        <v>19.195428924407381</v>
      </c>
      <c r="S24" s="6">
        <f>'Población&gt;65 años'!S24/'Población Total'!S24*100</f>
        <v>15.808620372075888</v>
      </c>
      <c r="T24" s="6">
        <f>'Población&gt;65 años'!T24/'Población Total'!T24*100</f>
        <v>16.989911164380935</v>
      </c>
      <c r="U24" s="6">
        <f>'Población&gt;65 años'!U24/'Población Total'!U24*100</f>
        <v>16.828200631457822</v>
      </c>
      <c r="V24" s="6">
        <f>'Población&gt;65 años'!V24/'Población Total'!V24*100</f>
        <v>19.065887920676293</v>
      </c>
    </row>
    <row r="25" spans="2:22" x14ac:dyDescent="0.2">
      <c r="B25" s="1">
        <v>2019</v>
      </c>
      <c r="C25" s="6">
        <f>'Población&gt;65 años'!C25/'Población Total'!C25*100</f>
        <v>12.524476391126536</v>
      </c>
      <c r="D25" s="6">
        <f>'Población&gt;65 años'!D25/'Población Total'!D25*100</f>
        <v>15.830803481076705</v>
      </c>
      <c r="E25" s="6">
        <f>'Población&gt;65 años'!E25/'Población Total'!E25*100</f>
        <v>20.807537012113055</v>
      </c>
      <c r="F25" s="6">
        <f>'Población&gt;65 años'!F25/'Población Total'!F25*100</f>
        <v>15.064290746829498</v>
      </c>
      <c r="G25" s="6">
        <f>'Población&gt;65 años'!G25/'Población Total'!G25*100</f>
        <v>11.439887276743212</v>
      </c>
      <c r="H25" s="6">
        <f>'Población&gt;65 años'!H25/'Población Total'!H25*100</f>
        <v>19.449176604202158</v>
      </c>
      <c r="I25" s="6">
        <f>'Población&gt;65 años'!I25/'Población Total'!I25*100</f>
        <v>20.231042654028435</v>
      </c>
      <c r="J25" s="6">
        <f>'Población&gt;65 años'!J25/'Población Total'!J25*100</f>
        <v>22.251553375088719</v>
      </c>
      <c r="K25" s="6">
        <f>'Población&gt;65 años'!K25/'Población Total'!K25*100</f>
        <v>17.607290647937717</v>
      </c>
      <c r="L25" s="6">
        <f>'Población&gt;65 años'!L25/'Población Total'!L25*100</f>
        <v>14.20197723042711</v>
      </c>
      <c r="M25" s="6">
        <f>'Población&gt;65 años'!M25/'Población Total'!M25*100</f>
        <v>14.849338825059613</v>
      </c>
      <c r="N25" s="6">
        <f>'Población&gt;65 años'!N25/'Población Total'!N25*100</f>
        <v>12.855295788380424</v>
      </c>
      <c r="O25" s="6">
        <f>'Población&gt;65 años'!O25/'Población Total'!O25*100</f>
        <v>14.47721179624665</v>
      </c>
      <c r="P25" s="6">
        <f>'Población&gt;65 años'!P25/'Población Total'!P25*100</f>
        <v>17.468431860881722</v>
      </c>
      <c r="Q25" s="6">
        <f>'Población&gt;65 años'!Q25/'Población Total'!Q25*100</f>
        <v>16.903693713131322</v>
      </c>
      <c r="R25" s="6">
        <f>'Población&gt;65 años'!R25/'Población Total'!R25*100</f>
        <v>19.283788987293029</v>
      </c>
      <c r="S25" s="6">
        <f>'Población&gt;65 años'!S25/'Población Total'!S25*100</f>
        <v>15.753826703390978</v>
      </c>
      <c r="T25" s="6">
        <f>'Población&gt;65 años'!T25/'Población Total'!T25*100</f>
        <v>17.243566406003183</v>
      </c>
      <c r="U25" s="6">
        <f>'Población&gt;65 años'!U25/'Población Total'!U25*100</f>
        <v>17.115057331381088</v>
      </c>
      <c r="V25" s="6">
        <f>'Población&gt;65 años'!V25/'Población Total'!V25*100</f>
        <v>19.259883765240012</v>
      </c>
    </row>
    <row r="26" spans="2:22" x14ac:dyDescent="0.2">
      <c r="B26" s="1">
        <v>2020</v>
      </c>
      <c r="C26" s="6">
        <f>'Población&gt;65 años'!C26/'Población Total'!C26*100</f>
        <v>12.837017245567161</v>
      </c>
      <c r="D26" s="6">
        <f>'Población&gt;65 años'!D26/'Población Total'!D26*100</f>
        <v>16.03833109866709</v>
      </c>
      <c r="E26" s="6">
        <f>'Población&gt;65 años'!E26/'Población Total'!E26*100</f>
        <v>20.569620253164558</v>
      </c>
      <c r="F26" s="6">
        <f>'Población&gt;65 años'!F26/'Población Total'!F26*100</f>
        <v>15.424331829225963</v>
      </c>
      <c r="G26" s="6">
        <f>'Población&gt;65 años'!G26/'Población Total'!G26*100</f>
        <v>11.687485975016831</v>
      </c>
      <c r="H26" s="6">
        <f>'Población&gt;65 años'!H26/'Población Total'!H26*100</f>
        <v>18.958390741251034</v>
      </c>
      <c r="I26" s="6">
        <f>'Población&gt;65 años'!I26/'Población Total'!I26*100</f>
        <v>19.859196245233207</v>
      </c>
      <c r="J26" s="6">
        <f>'Población&gt;65 años'!J26/'Población Total'!J26*100</f>
        <v>22.702415587237589</v>
      </c>
      <c r="K26" s="6">
        <f>'Población&gt;65 años'!K26/'Población Total'!K26*100</f>
        <v>17.880752342426444</v>
      </c>
      <c r="L26" s="6">
        <f>'Población&gt;65 años'!L26/'Población Total'!L26*100</f>
        <v>14.397461269131234</v>
      </c>
      <c r="M26" s="6">
        <f>'Población&gt;65 años'!M26/'Población Total'!M26*100</f>
        <v>14.961880559085133</v>
      </c>
      <c r="N26" s="6">
        <f>'Población&gt;65 años'!N26/'Población Total'!N26*100</f>
        <v>13.357119422572177</v>
      </c>
      <c r="O26" s="6">
        <f>'Población&gt;65 años'!O26/'Población Total'!O26*100</f>
        <v>13.975576662143826</v>
      </c>
      <c r="P26" s="6">
        <f>'Población&gt;65 años'!P26/'Población Total'!P26*100</f>
        <v>17.450770609837203</v>
      </c>
      <c r="Q26" s="6">
        <f>'Población&gt;65 años'!Q26/'Población Total'!Q26*100</f>
        <v>17.167231684778098</v>
      </c>
      <c r="R26" s="6">
        <f>'Población&gt;65 años'!R26/'Población Total'!R26*100</f>
        <v>19.524100061012813</v>
      </c>
      <c r="S26" s="6">
        <f>'Población&gt;65 años'!S26/'Población Total'!S26*100</f>
        <v>15.639747717549508</v>
      </c>
      <c r="T26" s="6">
        <f>'Población&gt;65 años'!T26/'Población Total'!T26*100</f>
        <v>17.497152889816835</v>
      </c>
      <c r="U26" s="6">
        <f>'Población&gt;65 años'!U26/'Población Total'!U26*100</f>
        <v>17.376436470298998</v>
      </c>
      <c r="V26" s="6">
        <f>'Población&gt;65 años'!V26/'Población Total'!V26*100</f>
        <v>19.427242472965943</v>
      </c>
    </row>
    <row r="27" spans="2:22" x14ac:dyDescent="0.2">
      <c r="B27" s="1">
        <v>2021</v>
      </c>
      <c r="C27" s="6">
        <f>'Población&gt;65 años'!C27/'Población Total'!C27*100</f>
        <v>13.129358937613453</v>
      </c>
      <c r="D27" s="6">
        <f>'Población&gt;65 años'!D27/'Población Total'!D27*100</f>
        <v>16.271316344127225</v>
      </c>
      <c r="E27" s="6">
        <f>'Población&gt;65 años'!E27/'Población Total'!E27*100</f>
        <v>20.342057527856959</v>
      </c>
      <c r="F27" s="6">
        <f>'Población&gt;65 años'!F27/'Población Total'!F27*100</f>
        <v>15.845250982849979</v>
      </c>
      <c r="G27" s="6">
        <f>'Población&gt;65 años'!G27/'Población Total'!G27*100</f>
        <v>11.776498031783058</v>
      </c>
      <c r="H27" s="6">
        <f>'Población&gt;65 años'!H27/'Población Total'!H27*100</f>
        <v>18.696120689655171</v>
      </c>
      <c r="I27" s="6">
        <f>'Población&gt;65 años'!I27/'Población Total'!I27*100</f>
        <v>20</v>
      </c>
      <c r="J27" s="6">
        <f>'Población&gt;65 años'!J27/'Población Total'!J27*100</f>
        <v>23.25846097959678</v>
      </c>
      <c r="K27" s="6">
        <f>'Población&gt;65 años'!K27/'Población Total'!K27*100</f>
        <v>18.291147461487171</v>
      </c>
      <c r="L27" s="6">
        <f>'Población&gt;65 años'!L27/'Población Total'!L27*100</f>
        <v>14.320298810292353</v>
      </c>
      <c r="M27" s="6">
        <f>'Población&gt;65 años'!M27/'Población Total'!M27*100</f>
        <v>15.127455077308818</v>
      </c>
      <c r="N27" s="6">
        <f>'Población&gt;65 años'!N27/'Población Total'!N27*100</f>
        <v>13.695521188993773</v>
      </c>
      <c r="O27" s="6">
        <f>'Población&gt;65 años'!O27/'Población Total'!O27*100</f>
        <v>14.344827586206895</v>
      </c>
      <c r="P27" s="6">
        <f>'Población&gt;65 años'!P27/'Población Total'!P27*100</f>
        <v>18.00575996238392</v>
      </c>
      <c r="Q27" s="6">
        <f>'Población&gt;65 años'!Q27/'Población Total'!Q27*100</f>
        <v>17.511728471965316</v>
      </c>
      <c r="R27" s="6">
        <f>'Población&gt;65 años'!R27/'Población Total'!R27*100</f>
        <v>19.63107378524295</v>
      </c>
      <c r="S27" s="6">
        <f>'Población&gt;65 años'!S27/'Población Total'!S27*100</f>
        <v>15.533689839572192</v>
      </c>
      <c r="T27" s="6">
        <f>'Población&gt;65 años'!T27/'Población Total'!T27*100</f>
        <v>17.820943106806766</v>
      </c>
      <c r="U27" s="6">
        <f>'Población&gt;65 años'!U27/'Población Total'!U27*100</f>
        <v>17.650155380873464</v>
      </c>
      <c r="V27" s="6">
        <f>'Población&gt;65 años'!V27/'Población Total'!V27*100</f>
        <v>19.649270814139978</v>
      </c>
    </row>
    <row r="28" spans="2:22" x14ac:dyDescent="0.2">
      <c r="B28" s="1">
        <v>2022</v>
      </c>
      <c r="C28" s="6">
        <f>'Población&gt;65 años'!C28/'Población Total'!C28*100</f>
        <v>13.45606733911735</v>
      </c>
      <c r="D28" s="6">
        <f>'Población&gt;65 años'!D28/'Población Total'!D28*100</f>
        <v>16.492661522166742</v>
      </c>
      <c r="E28" s="6">
        <f>'Población&gt;65 años'!E28/'Población Total'!E28*100</f>
        <v>19.948519948519948</v>
      </c>
      <c r="F28" s="6">
        <f>'Población&gt;65 años'!F28/'Población Total'!F28*100</f>
        <v>16.104428649535265</v>
      </c>
      <c r="G28" s="6">
        <f>'Población&gt;65 años'!G28/'Población Total'!G28*100</f>
        <v>11.908198614318707</v>
      </c>
      <c r="H28" s="6">
        <f>'Población&gt;65 años'!H28/'Población Total'!H28*100</f>
        <v>19.197482297403621</v>
      </c>
      <c r="I28" s="6">
        <f>'Población&gt;65 años'!I28/'Población Total'!I28*100</f>
        <v>20.584862385321102</v>
      </c>
      <c r="J28" s="6">
        <f>'Población&gt;65 años'!J28/'Población Total'!J28*100</f>
        <v>23.830293417922285</v>
      </c>
      <c r="K28" s="6">
        <f>'Población&gt;65 años'!K28/'Población Total'!K28*100</f>
        <v>18.570274022753491</v>
      </c>
      <c r="L28" s="6">
        <f>'Población&gt;65 años'!L28/'Población Total'!L28*100</f>
        <v>14.519228620589484</v>
      </c>
      <c r="M28" s="6">
        <f>'Población&gt;65 años'!M28/'Población Total'!M28*100</f>
        <v>15.443535865852395</v>
      </c>
      <c r="N28" s="6">
        <f>'Población&gt;65 años'!N28/'Población Total'!N28*100</f>
        <v>14.040222270561015</v>
      </c>
      <c r="O28" s="6">
        <f>'Población&gt;65 años'!O28/'Población Total'!O28*100</f>
        <v>15.066666666666666</v>
      </c>
      <c r="P28" s="6">
        <f>'Población&gt;65 años'!P28/'Población Total'!P28*100</f>
        <v>18.279835510542146</v>
      </c>
      <c r="Q28" s="6">
        <f>'Población&gt;65 años'!Q28/'Población Total'!Q28*100</f>
        <v>17.789762739171184</v>
      </c>
      <c r="R28" s="6">
        <f>'Población&gt;65 años'!R28/'Población Total'!R28*100</f>
        <v>19.802720071738158</v>
      </c>
      <c r="S28" s="6">
        <f>'Población&gt;65 años'!S28/'Población Total'!S28*100</f>
        <v>15.660866345797853</v>
      </c>
      <c r="T28" s="6">
        <f>'Población&gt;65 años'!T28/'Población Total'!T28*100</f>
        <v>18.163101803547473</v>
      </c>
      <c r="U28" s="6">
        <f>'Población&gt;65 años'!U28/'Población Total'!U28*100</f>
        <v>17.964169494153481</v>
      </c>
      <c r="V28" s="6">
        <f>'Población&gt;65 años'!V28/'Población Total'!V28*100</f>
        <v>19.966142479624192</v>
      </c>
    </row>
  </sheetData>
  <phoneticPr fontId="3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zoomScaleNormal="10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V33" sqref="V33"/>
    </sheetView>
  </sheetViews>
  <sheetFormatPr baseColWidth="10" defaultColWidth="11.42578125" defaultRowHeight="12.75" x14ac:dyDescent="0.2"/>
  <cols>
    <col min="1" max="1" width="22.85546875" customWidth="1"/>
    <col min="3" max="4" width="17.7109375" customWidth="1"/>
    <col min="5" max="5" width="7.5703125" customWidth="1"/>
    <col min="6" max="6" width="13.140625" customWidth="1"/>
    <col min="7" max="7" width="8.85546875" customWidth="1"/>
    <col min="8" max="8" width="12.140625" customWidth="1"/>
    <col min="9" max="9" width="10" customWidth="1"/>
    <col min="10" max="10" width="9.5703125" customWidth="1"/>
    <col min="11" max="11" width="8.42578125" customWidth="1"/>
    <col min="12" max="12" width="7.42578125" customWidth="1"/>
    <col min="13" max="13" width="8.42578125" customWidth="1"/>
    <col min="14" max="14" width="17.7109375" customWidth="1"/>
    <col min="15" max="15" width="8.28515625" customWidth="1"/>
    <col min="16" max="16" width="12.42578125" customWidth="1"/>
    <col min="17" max="17" width="18.5703125" bestFit="1" customWidth="1"/>
    <col min="18" max="18" width="8.85546875" customWidth="1"/>
    <col min="19" max="19" width="7.85546875" customWidth="1"/>
  </cols>
  <sheetData>
    <row r="1" spans="1:22" x14ac:dyDescent="0.2">
      <c r="A1" s="17" t="s">
        <v>46</v>
      </c>
      <c r="D1" s="1"/>
    </row>
    <row r="2" spans="1:22" x14ac:dyDescent="0.2">
      <c r="A2" s="8" t="s">
        <v>1</v>
      </c>
      <c r="D2" s="2"/>
    </row>
    <row r="3" spans="1:22" ht="38.25" x14ac:dyDescent="0.2">
      <c r="A3" s="9" t="s">
        <v>14</v>
      </c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1" t="s">
        <v>29</v>
      </c>
      <c r="R5" s="5" t="s">
        <v>30</v>
      </c>
      <c r="S5" s="5" t="s">
        <v>31</v>
      </c>
      <c r="T5" s="1" t="s">
        <v>32</v>
      </c>
      <c r="U5" s="1" t="s">
        <v>33</v>
      </c>
      <c r="V5" s="1" t="s">
        <v>34</v>
      </c>
    </row>
    <row r="6" spans="1:22" x14ac:dyDescent="0.2">
      <c r="B6" s="1">
        <v>2000</v>
      </c>
      <c r="C6" s="15">
        <v>4731</v>
      </c>
      <c r="D6" s="15">
        <v>3560</v>
      </c>
      <c r="E6" s="15">
        <v>753</v>
      </c>
      <c r="F6" s="15">
        <v>5721</v>
      </c>
      <c r="G6" s="15">
        <v>2638</v>
      </c>
      <c r="H6" s="15">
        <v>459</v>
      </c>
      <c r="I6" s="15">
        <v>542</v>
      </c>
      <c r="J6" s="15">
        <v>8559</v>
      </c>
      <c r="K6" s="15">
        <v>93677</v>
      </c>
      <c r="L6" s="15">
        <v>7390</v>
      </c>
      <c r="M6" s="15">
        <v>1181</v>
      </c>
      <c r="N6" s="15">
        <v>4607</v>
      </c>
      <c r="O6" s="15">
        <v>98</v>
      </c>
      <c r="P6" s="15">
        <v>7021</v>
      </c>
      <c r="Q6" s="12">
        <f>SUM(C6:P6)</f>
        <v>140937</v>
      </c>
      <c r="R6" s="15">
        <v>2279</v>
      </c>
      <c r="S6" s="15">
        <v>3377</v>
      </c>
      <c r="T6" s="12">
        <v>232333</v>
      </c>
      <c r="U6" s="12">
        <v>1402849</v>
      </c>
      <c r="V6" s="12">
        <v>6382301</v>
      </c>
    </row>
    <row r="7" spans="1:22" x14ac:dyDescent="0.2">
      <c r="B7" s="1">
        <v>2001</v>
      </c>
      <c r="C7" s="15">
        <v>4828</v>
      </c>
      <c r="D7" s="15">
        <v>3608</v>
      </c>
      <c r="E7" s="15">
        <v>730</v>
      </c>
      <c r="F7" s="15">
        <v>5614</v>
      </c>
      <c r="G7" s="15">
        <v>2675</v>
      </c>
      <c r="H7" s="15">
        <v>439</v>
      </c>
      <c r="I7" s="15">
        <v>513</v>
      </c>
      <c r="J7" s="15">
        <v>8601</v>
      </c>
      <c r="K7" s="15">
        <v>91578</v>
      </c>
      <c r="L7" s="15">
        <v>7787</v>
      </c>
      <c r="M7" s="15">
        <v>1121</v>
      </c>
      <c r="N7" s="15">
        <v>4748</v>
      </c>
      <c r="O7" s="15">
        <v>91</v>
      </c>
      <c r="P7" s="15">
        <v>7186</v>
      </c>
      <c r="Q7" s="12">
        <f t="shared" ref="Q7:Q26" si="0">SUM(C7:P7)</f>
        <v>139519</v>
      </c>
      <c r="R7" s="15">
        <v>2231</v>
      </c>
      <c r="S7" s="15">
        <v>3245</v>
      </c>
      <c r="T7" s="12">
        <v>229725</v>
      </c>
      <c r="U7" s="12">
        <v>1355574</v>
      </c>
      <c r="V7" s="12">
        <v>6322155</v>
      </c>
    </row>
    <row r="8" spans="1:22" x14ac:dyDescent="0.2">
      <c r="B8" s="1">
        <v>2002</v>
      </c>
      <c r="C8" s="15">
        <v>5035</v>
      </c>
      <c r="D8" s="15">
        <v>3720</v>
      </c>
      <c r="E8" s="15">
        <v>731</v>
      </c>
      <c r="F8" s="15">
        <v>6138</v>
      </c>
      <c r="G8" s="15">
        <v>2694</v>
      </c>
      <c r="H8" s="15">
        <v>402</v>
      </c>
      <c r="I8" s="15">
        <v>520</v>
      </c>
      <c r="J8" s="15">
        <v>8931</v>
      </c>
      <c r="K8" s="15">
        <v>89540</v>
      </c>
      <c r="L8" s="15">
        <v>8219</v>
      </c>
      <c r="M8" s="15">
        <v>1074</v>
      </c>
      <c r="N8" s="15">
        <v>4973</v>
      </c>
      <c r="O8" s="15">
        <v>96</v>
      </c>
      <c r="P8" s="15">
        <v>7749</v>
      </c>
      <c r="Q8" s="12">
        <f t="shared" si="0"/>
        <v>139822</v>
      </c>
      <c r="R8" s="15">
        <v>2253</v>
      </c>
      <c r="S8" s="15">
        <v>3057</v>
      </c>
      <c r="T8" s="12">
        <v>230168</v>
      </c>
      <c r="U8" s="12">
        <v>1346021</v>
      </c>
      <c r="V8" s="12">
        <v>6367677</v>
      </c>
    </row>
    <row r="9" spans="1:22" x14ac:dyDescent="0.2">
      <c r="B9" s="1">
        <v>2003</v>
      </c>
      <c r="C9" s="15">
        <v>5399</v>
      </c>
      <c r="D9" s="15">
        <v>3930</v>
      </c>
      <c r="E9" s="15">
        <v>724</v>
      </c>
      <c r="F9" s="15">
        <v>6637</v>
      </c>
      <c r="G9" s="15">
        <v>2907</v>
      </c>
      <c r="H9" s="15">
        <v>423</v>
      </c>
      <c r="I9" s="15">
        <v>530</v>
      </c>
      <c r="J9" s="15">
        <v>9249</v>
      </c>
      <c r="K9" s="15">
        <v>91699</v>
      </c>
      <c r="L9" s="15">
        <v>9158</v>
      </c>
      <c r="M9" s="15">
        <v>1222</v>
      </c>
      <c r="N9" s="15">
        <v>5540</v>
      </c>
      <c r="O9" s="15">
        <v>99</v>
      </c>
      <c r="P9" s="15">
        <v>8232</v>
      </c>
      <c r="Q9" s="12">
        <f t="shared" si="0"/>
        <v>145749</v>
      </c>
      <c r="R9" s="15">
        <v>2281</v>
      </c>
      <c r="S9" s="15">
        <v>3394</v>
      </c>
      <c r="T9" s="12">
        <v>238859</v>
      </c>
      <c r="U9" s="12">
        <v>1362506</v>
      </c>
      <c r="V9" s="12">
        <v>6497543</v>
      </c>
    </row>
    <row r="10" spans="1:22" x14ac:dyDescent="0.2">
      <c r="B10" s="1">
        <v>2004</v>
      </c>
      <c r="C10" s="15">
        <v>5728</v>
      </c>
      <c r="D10" s="15">
        <v>3980</v>
      </c>
      <c r="E10" s="15">
        <v>712</v>
      </c>
      <c r="F10" s="15">
        <v>7703</v>
      </c>
      <c r="G10" s="15">
        <v>2976</v>
      </c>
      <c r="H10" s="15">
        <v>462</v>
      </c>
      <c r="I10" s="15">
        <v>532</v>
      </c>
      <c r="J10" s="15">
        <v>9255</v>
      </c>
      <c r="K10" s="15">
        <v>90922</v>
      </c>
      <c r="L10" s="15">
        <v>9549</v>
      </c>
      <c r="M10" s="15">
        <v>1245</v>
      </c>
      <c r="N10" s="15">
        <v>6022</v>
      </c>
      <c r="O10" s="15">
        <v>111</v>
      </c>
      <c r="P10" s="15">
        <v>8501</v>
      </c>
      <c r="Q10" s="12">
        <f t="shared" si="0"/>
        <v>147698</v>
      </c>
      <c r="R10" s="15">
        <v>2266</v>
      </c>
      <c r="S10" s="15">
        <v>3498</v>
      </c>
      <c r="T10" s="12">
        <v>241928</v>
      </c>
      <c r="U10" s="12">
        <v>1365621</v>
      </c>
      <c r="V10" s="12">
        <v>6571054</v>
      </c>
    </row>
    <row r="11" spans="1:22" x14ac:dyDescent="0.2">
      <c r="B11" s="1">
        <v>2005</v>
      </c>
      <c r="C11" s="12">
        <v>6060</v>
      </c>
      <c r="D11" s="12">
        <v>4128</v>
      </c>
      <c r="E11" s="12">
        <v>717</v>
      </c>
      <c r="F11" s="12">
        <v>7985</v>
      </c>
      <c r="G11" s="12">
        <v>3229</v>
      </c>
      <c r="H11" s="12">
        <v>471</v>
      </c>
      <c r="I11" s="12">
        <v>529</v>
      </c>
      <c r="J11" s="12">
        <v>9567</v>
      </c>
      <c r="K11" s="12">
        <v>93160</v>
      </c>
      <c r="L11" s="12">
        <v>10355</v>
      </c>
      <c r="M11" s="12">
        <v>1346</v>
      </c>
      <c r="N11" s="12">
        <v>6336</v>
      </c>
      <c r="O11" s="12">
        <v>103</v>
      </c>
      <c r="P11" s="12">
        <v>8833</v>
      </c>
      <c r="Q11" s="12">
        <f t="shared" si="0"/>
        <v>152819</v>
      </c>
      <c r="R11" s="15">
        <v>2271</v>
      </c>
      <c r="S11" s="15">
        <v>3597</v>
      </c>
      <c r="T11" s="12">
        <v>249921</v>
      </c>
      <c r="U11" s="12">
        <v>1381816</v>
      </c>
      <c r="V11" s="12">
        <v>6719131</v>
      </c>
    </row>
    <row r="12" spans="1:22" x14ac:dyDescent="0.2">
      <c r="B12" s="1">
        <v>2006</v>
      </c>
      <c r="C12" s="12">
        <v>6397</v>
      </c>
      <c r="D12" s="12">
        <v>4309</v>
      </c>
      <c r="E12" s="12">
        <v>690</v>
      </c>
      <c r="F12" s="12">
        <v>9005</v>
      </c>
      <c r="G12" s="12">
        <v>3398</v>
      </c>
      <c r="H12" s="12">
        <v>510</v>
      </c>
      <c r="I12" s="12">
        <v>525</v>
      </c>
      <c r="J12" s="12">
        <v>9423</v>
      </c>
      <c r="K12" s="12">
        <v>93722</v>
      </c>
      <c r="L12" s="12">
        <v>11176</v>
      </c>
      <c r="M12" s="12">
        <v>1369</v>
      </c>
      <c r="N12" s="12">
        <v>6600</v>
      </c>
      <c r="O12" s="12">
        <v>104</v>
      </c>
      <c r="P12" s="12">
        <v>9101</v>
      </c>
      <c r="Q12" s="12">
        <f t="shared" si="0"/>
        <v>156329</v>
      </c>
      <c r="R12" s="15">
        <v>2287</v>
      </c>
      <c r="S12" s="15">
        <v>3708</v>
      </c>
      <c r="T12" s="12">
        <v>254499</v>
      </c>
      <c r="U12" s="12">
        <v>1393291</v>
      </c>
      <c r="V12" s="12">
        <v>6825177</v>
      </c>
    </row>
    <row r="13" spans="1:22" x14ac:dyDescent="0.2">
      <c r="B13" s="1">
        <v>2007</v>
      </c>
      <c r="C13" s="12">
        <v>6707</v>
      </c>
      <c r="D13" s="12">
        <v>4458</v>
      </c>
      <c r="E13" s="12">
        <v>676</v>
      </c>
      <c r="F13" s="12">
        <v>9083</v>
      </c>
      <c r="G13" s="12">
        <v>3663</v>
      </c>
      <c r="H13" s="12">
        <v>513</v>
      </c>
      <c r="I13" s="12">
        <v>549</v>
      </c>
      <c r="J13" s="12">
        <v>9450</v>
      </c>
      <c r="K13" s="12">
        <v>94073</v>
      </c>
      <c r="L13" s="12">
        <v>11953</v>
      </c>
      <c r="M13" s="12">
        <v>1433</v>
      </c>
      <c r="N13" s="12">
        <v>7018</v>
      </c>
      <c r="O13" s="12">
        <v>110</v>
      </c>
      <c r="P13" s="12">
        <v>9474</v>
      </c>
      <c r="Q13" s="12">
        <f t="shared" si="0"/>
        <v>159160</v>
      </c>
      <c r="R13" s="15">
        <v>2286</v>
      </c>
      <c r="S13" s="15">
        <v>3793</v>
      </c>
      <c r="T13" s="12">
        <v>259228</v>
      </c>
      <c r="U13" s="12">
        <v>1403721</v>
      </c>
      <c r="V13" s="12">
        <v>6927730</v>
      </c>
    </row>
    <row r="14" spans="1:22" x14ac:dyDescent="0.2">
      <c r="B14" s="1">
        <v>2008</v>
      </c>
      <c r="C14" s="12">
        <v>7119</v>
      </c>
      <c r="D14" s="12">
        <v>4591</v>
      </c>
      <c r="E14" s="12">
        <v>670</v>
      </c>
      <c r="F14" s="12">
        <v>9921</v>
      </c>
      <c r="G14" s="12">
        <v>4045</v>
      </c>
      <c r="H14" s="12">
        <v>535</v>
      </c>
      <c r="I14" s="12">
        <v>603</v>
      </c>
      <c r="J14" s="12">
        <v>9991</v>
      </c>
      <c r="K14" s="12">
        <v>94429</v>
      </c>
      <c r="L14" s="12">
        <v>13234</v>
      </c>
      <c r="M14" s="12">
        <v>1559</v>
      </c>
      <c r="N14" s="12">
        <v>7290</v>
      </c>
      <c r="O14" s="12">
        <v>115</v>
      </c>
      <c r="P14" s="12">
        <v>9875</v>
      </c>
      <c r="Q14" s="12">
        <f t="shared" si="0"/>
        <v>163977</v>
      </c>
      <c r="R14" s="15">
        <v>2262</v>
      </c>
      <c r="S14" s="15">
        <v>3856</v>
      </c>
      <c r="T14" s="12">
        <v>266578</v>
      </c>
      <c r="U14" s="12">
        <v>1424509</v>
      </c>
      <c r="V14" s="12">
        <v>7113961</v>
      </c>
    </row>
    <row r="15" spans="1:22" x14ac:dyDescent="0.2">
      <c r="B15" s="1">
        <v>2009</v>
      </c>
      <c r="C15" s="12">
        <v>7560</v>
      </c>
      <c r="D15" s="12">
        <v>4716</v>
      </c>
      <c r="E15" s="12">
        <v>660</v>
      </c>
      <c r="F15" s="12">
        <v>10289</v>
      </c>
      <c r="G15" s="12">
        <v>4207</v>
      </c>
      <c r="H15" s="12">
        <v>530</v>
      </c>
      <c r="I15" s="12">
        <v>586</v>
      </c>
      <c r="J15" s="12">
        <v>10485</v>
      </c>
      <c r="K15" s="12">
        <v>95894</v>
      </c>
      <c r="L15" s="12">
        <v>13813</v>
      </c>
      <c r="M15" s="12">
        <v>1592</v>
      </c>
      <c r="N15" s="12">
        <v>7615</v>
      </c>
      <c r="O15" s="12">
        <v>107</v>
      </c>
      <c r="P15" s="12">
        <v>10193</v>
      </c>
      <c r="Q15" s="12">
        <f t="shared" si="0"/>
        <v>168247</v>
      </c>
      <c r="R15" s="15">
        <v>2213</v>
      </c>
      <c r="S15" s="15">
        <v>4032</v>
      </c>
      <c r="T15" s="12">
        <v>272793</v>
      </c>
      <c r="U15" s="12">
        <v>1443837</v>
      </c>
      <c r="V15" s="12">
        <v>7265948</v>
      </c>
    </row>
    <row r="16" spans="1:22" x14ac:dyDescent="0.2">
      <c r="B16" s="1">
        <v>2010</v>
      </c>
      <c r="C16" s="12">
        <v>7661</v>
      </c>
      <c r="D16" s="12">
        <v>4831</v>
      </c>
      <c r="E16" s="12">
        <v>640</v>
      </c>
      <c r="F16" s="12">
        <v>10600</v>
      </c>
      <c r="G16" s="12">
        <v>4456</v>
      </c>
      <c r="H16" s="12">
        <v>523</v>
      </c>
      <c r="I16" s="12">
        <v>589</v>
      </c>
      <c r="J16" s="12">
        <v>10413</v>
      </c>
      <c r="K16" s="12">
        <v>95934</v>
      </c>
      <c r="L16" s="12">
        <v>14222</v>
      </c>
      <c r="M16" s="12">
        <v>1649</v>
      </c>
      <c r="N16" s="12">
        <v>7928</v>
      </c>
      <c r="O16" s="12">
        <v>113</v>
      </c>
      <c r="P16" s="12">
        <v>10457</v>
      </c>
      <c r="Q16" s="12">
        <f t="shared" si="0"/>
        <v>170016</v>
      </c>
      <c r="R16" s="15">
        <v>2210</v>
      </c>
      <c r="S16" s="15">
        <v>4016</v>
      </c>
      <c r="T16" s="12">
        <v>275486</v>
      </c>
      <c r="U16" s="12">
        <v>1455375</v>
      </c>
      <c r="V16" s="12">
        <v>7371820</v>
      </c>
    </row>
    <row r="17" spans="2:22" x14ac:dyDescent="0.2">
      <c r="B17" s="1">
        <v>2011</v>
      </c>
      <c r="C17" s="12">
        <v>7901</v>
      </c>
      <c r="D17" s="12">
        <v>4767</v>
      </c>
      <c r="E17" s="12">
        <v>624</v>
      </c>
      <c r="F17" s="12">
        <v>10896</v>
      </c>
      <c r="G17" s="12">
        <v>4626</v>
      </c>
      <c r="H17" s="12">
        <v>518</v>
      </c>
      <c r="I17" s="12">
        <v>592</v>
      </c>
      <c r="J17" s="12">
        <v>10717</v>
      </c>
      <c r="K17" s="12">
        <v>96424</v>
      </c>
      <c r="L17" s="12">
        <v>14763</v>
      </c>
      <c r="M17" s="12">
        <v>1641</v>
      </c>
      <c r="N17" s="12">
        <v>8085</v>
      </c>
      <c r="O17" s="12">
        <v>116</v>
      </c>
      <c r="P17" s="12">
        <v>10604</v>
      </c>
      <c r="Q17" s="12">
        <f t="shared" si="0"/>
        <v>172274</v>
      </c>
      <c r="R17" s="15">
        <v>2178</v>
      </c>
      <c r="S17" s="15">
        <v>3968</v>
      </c>
      <c r="T17" s="12">
        <v>278024</v>
      </c>
      <c r="U17" s="12">
        <v>1462486</v>
      </c>
      <c r="V17" s="12">
        <v>7446863</v>
      </c>
    </row>
    <row r="18" spans="2:22" x14ac:dyDescent="0.2">
      <c r="B18" s="1">
        <v>2012</v>
      </c>
      <c r="C18" s="12">
        <v>7999</v>
      </c>
      <c r="D18" s="12">
        <v>4781</v>
      </c>
      <c r="E18" s="12">
        <v>615</v>
      </c>
      <c r="F18" s="12">
        <v>11233</v>
      </c>
      <c r="G18" s="12">
        <v>4924</v>
      </c>
      <c r="H18" s="12">
        <v>522</v>
      </c>
      <c r="I18" s="12">
        <v>581</v>
      </c>
      <c r="J18" s="12">
        <v>10899</v>
      </c>
      <c r="K18" s="12">
        <v>96842</v>
      </c>
      <c r="L18" s="12">
        <v>15301</v>
      </c>
      <c r="M18" s="12">
        <v>1674</v>
      </c>
      <c r="N18" s="12">
        <v>8312</v>
      </c>
      <c r="O18" s="12">
        <v>111</v>
      </c>
      <c r="P18" s="12">
        <v>10865</v>
      </c>
      <c r="Q18" s="12">
        <f t="shared" si="0"/>
        <v>174659</v>
      </c>
      <c r="R18" s="12">
        <v>2097</v>
      </c>
      <c r="S18" s="12">
        <v>3871</v>
      </c>
      <c r="T18" s="12">
        <v>280382</v>
      </c>
      <c r="U18" s="12">
        <v>1464898</v>
      </c>
      <c r="V18" s="12">
        <v>7494016</v>
      </c>
    </row>
    <row r="19" spans="2:22" x14ac:dyDescent="0.2">
      <c r="B19" s="1">
        <v>2013</v>
      </c>
      <c r="C19" s="12">
        <v>8101</v>
      </c>
      <c r="D19" s="12">
        <v>4751</v>
      </c>
      <c r="E19" s="12">
        <v>608</v>
      </c>
      <c r="F19" s="12">
        <v>11608</v>
      </c>
      <c r="G19" s="12">
        <v>5083</v>
      </c>
      <c r="H19" s="12">
        <v>534</v>
      </c>
      <c r="I19" s="12">
        <v>583</v>
      </c>
      <c r="J19" s="12">
        <v>11093</v>
      </c>
      <c r="K19" s="12">
        <v>97360</v>
      </c>
      <c r="L19" s="12">
        <v>15719</v>
      </c>
      <c r="M19" s="12">
        <v>1723</v>
      </c>
      <c r="N19" s="12">
        <v>8524</v>
      </c>
      <c r="O19" s="12">
        <v>106</v>
      </c>
      <c r="P19" s="12">
        <v>10879</v>
      </c>
      <c r="Q19" s="12">
        <f t="shared" si="0"/>
        <v>176672</v>
      </c>
      <c r="R19" s="12">
        <v>2125</v>
      </c>
      <c r="S19" s="12">
        <v>4362</v>
      </c>
      <c r="T19" s="12">
        <v>282997</v>
      </c>
      <c r="U19" s="12">
        <v>1468118</v>
      </c>
      <c r="V19" s="12">
        <v>7510869</v>
      </c>
    </row>
    <row r="20" spans="2:22" x14ac:dyDescent="0.2">
      <c r="B20" s="1">
        <v>2014</v>
      </c>
      <c r="C20" s="12">
        <v>8155</v>
      </c>
      <c r="D20" s="12">
        <v>4822</v>
      </c>
      <c r="E20" s="12">
        <v>595</v>
      </c>
      <c r="F20" s="12">
        <v>11220</v>
      </c>
      <c r="G20" s="12">
        <v>5232</v>
      </c>
      <c r="H20" s="12">
        <v>519</v>
      </c>
      <c r="I20" s="12">
        <v>579</v>
      </c>
      <c r="J20" s="12">
        <v>10870</v>
      </c>
      <c r="K20" s="12">
        <v>96961</v>
      </c>
      <c r="L20" s="12">
        <v>15106</v>
      </c>
      <c r="M20" s="12">
        <v>1743</v>
      </c>
      <c r="N20" s="12">
        <v>8776</v>
      </c>
      <c r="O20" s="12">
        <v>107</v>
      </c>
      <c r="P20" s="12">
        <v>10804</v>
      </c>
      <c r="Q20" s="12">
        <f t="shared" si="0"/>
        <v>175489</v>
      </c>
      <c r="R20" s="12">
        <v>2074</v>
      </c>
      <c r="S20" s="12">
        <v>4220</v>
      </c>
      <c r="T20" s="12">
        <v>280183</v>
      </c>
      <c r="U20" s="12">
        <v>1460849</v>
      </c>
      <c r="V20" s="12">
        <v>7473995</v>
      </c>
    </row>
    <row r="21" spans="2:22" x14ac:dyDescent="0.2">
      <c r="B21" s="1">
        <v>2015</v>
      </c>
      <c r="C21" s="12">
        <v>8194</v>
      </c>
      <c r="D21" s="12">
        <v>4808</v>
      </c>
      <c r="E21" s="12">
        <v>576</v>
      </c>
      <c r="F21" s="12">
        <v>11037</v>
      </c>
      <c r="G21" s="12">
        <v>5411</v>
      </c>
      <c r="H21" s="12">
        <v>510</v>
      </c>
      <c r="I21" s="12">
        <v>563</v>
      </c>
      <c r="J21" s="12">
        <v>11132</v>
      </c>
      <c r="K21" s="12">
        <v>97485</v>
      </c>
      <c r="L21" s="12">
        <v>15409</v>
      </c>
      <c r="M21" s="12">
        <v>1727</v>
      </c>
      <c r="N21" s="12">
        <v>8907</v>
      </c>
      <c r="O21" s="12">
        <v>105</v>
      </c>
      <c r="P21" s="12">
        <v>10938</v>
      </c>
      <c r="Q21" s="12">
        <f t="shared" si="0"/>
        <v>176802</v>
      </c>
      <c r="R21" s="12">
        <v>2049</v>
      </c>
      <c r="S21" s="12">
        <v>4180</v>
      </c>
      <c r="T21" s="12">
        <v>281335</v>
      </c>
      <c r="U21" s="12">
        <v>1456922</v>
      </c>
      <c r="V21" s="12">
        <v>7460369</v>
      </c>
    </row>
    <row r="22" spans="2:22" x14ac:dyDescent="0.2">
      <c r="B22" s="1">
        <v>2016</v>
      </c>
      <c r="C22" s="15">
        <v>8233</v>
      </c>
      <c r="D22" s="15">
        <v>4811</v>
      </c>
      <c r="E22" s="15">
        <v>558</v>
      </c>
      <c r="F22" s="15">
        <v>11307</v>
      </c>
      <c r="G22" s="15">
        <v>5473</v>
      </c>
      <c r="H22" s="15">
        <v>522</v>
      </c>
      <c r="I22" s="15">
        <v>526</v>
      </c>
      <c r="J22" s="15">
        <v>11000</v>
      </c>
      <c r="K22" s="15">
        <v>96517</v>
      </c>
      <c r="L22" s="15">
        <v>15190</v>
      </c>
      <c r="M22" s="15">
        <v>1724</v>
      </c>
      <c r="N22" s="15">
        <v>9067</v>
      </c>
      <c r="O22" s="15">
        <v>108</v>
      </c>
      <c r="P22" s="15">
        <v>11055</v>
      </c>
      <c r="Q22" s="12">
        <f t="shared" si="0"/>
        <v>176091</v>
      </c>
      <c r="R22" s="15">
        <v>2012</v>
      </c>
      <c r="S22" s="15">
        <v>4189</v>
      </c>
      <c r="T22" s="15">
        <v>280445</v>
      </c>
      <c r="U22" s="12">
        <v>1449215</v>
      </c>
      <c r="V22" s="12">
        <v>7443197</v>
      </c>
    </row>
    <row r="23" spans="2:22" x14ac:dyDescent="0.2">
      <c r="B23" s="1">
        <v>2017</v>
      </c>
      <c r="C23" s="12">
        <v>8299</v>
      </c>
      <c r="D23" s="12">
        <v>4802</v>
      </c>
      <c r="E23" s="12">
        <v>534</v>
      </c>
      <c r="F23" s="12">
        <v>11510</v>
      </c>
      <c r="G23" s="12">
        <v>5610</v>
      </c>
      <c r="H23" s="12">
        <v>529</v>
      </c>
      <c r="I23" s="12">
        <v>525</v>
      </c>
      <c r="J23" s="12">
        <v>10560</v>
      </c>
      <c r="K23" s="12">
        <v>95592</v>
      </c>
      <c r="L23" s="12">
        <v>15229</v>
      </c>
      <c r="M23" s="12">
        <v>1699</v>
      </c>
      <c r="N23" s="12">
        <v>9294</v>
      </c>
      <c r="O23" s="12">
        <v>108</v>
      </c>
      <c r="P23" s="12">
        <v>11055</v>
      </c>
      <c r="Q23" s="12">
        <f t="shared" si="0"/>
        <v>175346</v>
      </c>
      <c r="R23" s="12">
        <v>1955</v>
      </c>
      <c r="S23" s="12">
        <v>4197</v>
      </c>
      <c r="T23" s="12">
        <v>279228</v>
      </c>
      <c r="U23" s="12">
        <v>1438581</v>
      </c>
      <c r="V23" s="12">
        <v>7416081</v>
      </c>
    </row>
    <row r="24" spans="2:22" x14ac:dyDescent="0.2">
      <c r="B24" s="1">
        <v>2018</v>
      </c>
      <c r="C24" s="12">
        <v>8378</v>
      </c>
      <c r="D24" s="12">
        <v>4701</v>
      </c>
      <c r="E24" s="12">
        <v>527</v>
      </c>
      <c r="F24" s="12">
        <v>11605</v>
      </c>
      <c r="G24" s="12">
        <v>5738</v>
      </c>
      <c r="H24" s="12">
        <v>537</v>
      </c>
      <c r="I24" s="12">
        <v>527</v>
      </c>
      <c r="J24" s="12">
        <v>10952</v>
      </c>
      <c r="K24" s="12">
        <v>95246</v>
      </c>
      <c r="L24" s="12">
        <v>15601</v>
      </c>
      <c r="M24" s="12">
        <v>1699</v>
      </c>
      <c r="N24" s="12">
        <v>9396</v>
      </c>
      <c r="O24" s="12">
        <v>112</v>
      </c>
      <c r="P24" s="12">
        <v>10989</v>
      </c>
      <c r="Q24" s="12">
        <f t="shared" si="0"/>
        <v>176008</v>
      </c>
      <c r="R24" s="12">
        <v>1911</v>
      </c>
      <c r="S24" s="12">
        <v>4182</v>
      </c>
      <c r="T24" s="12">
        <v>279353</v>
      </c>
      <c r="U24" s="12">
        <v>1427601</v>
      </c>
      <c r="V24" s="12">
        <v>7392864</v>
      </c>
    </row>
    <row r="25" spans="2:22" x14ac:dyDescent="0.2">
      <c r="B25" s="1">
        <v>2019</v>
      </c>
      <c r="C25" s="12">
        <v>8342</v>
      </c>
      <c r="D25" s="12">
        <v>4764</v>
      </c>
      <c r="E25" s="12">
        <v>501</v>
      </c>
      <c r="F25" s="12">
        <v>11645</v>
      </c>
      <c r="G25" s="12">
        <v>5763</v>
      </c>
      <c r="H25" s="12">
        <v>543</v>
      </c>
      <c r="I25" s="12">
        <v>510</v>
      </c>
      <c r="J25" s="12">
        <v>11231</v>
      </c>
      <c r="K25" s="12">
        <v>94552</v>
      </c>
      <c r="L25" s="12">
        <v>15748</v>
      </c>
      <c r="M25" s="12">
        <v>1705</v>
      </c>
      <c r="N25" s="12">
        <v>9397</v>
      </c>
      <c r="O25" s="12">
        <v>120</v>
      </c>
      <c r="P25" s="12">
        <v>10952</v>
      </c>
      <c r="Q25" s="12">
        <f t="shared" si="0"/>
        <v>175773</v>
      </c>
      <c r="R25" s="12">
        <v>1902</v>
      </c>
      <c r="S25" s="12">
        <v>4254</v>
      </c>
      <c r="T25" s="12">
        <v>278981</v>
      </c>
      <c r="U25" s="12">
        <v>1415439</v>
      </c>
      <c r="V25" s="12">
        <v>7364092</v>
      </c>
    </row>
    <row r="26" spans="2:22" x14ac:dyDescent="0.2">
      <c r="B26" s="1">
        <v>2020</v>
      </c>
      <c r="C26" s="12">
        <v>8369</v>
      </c>
      <c r="D26" s="12">
        <v>4809</v>
      </c>
      <c r="E26" s="12">
        <v>513</v>
      </c>
      <c r="F26" s="12">
        <v>11745</v>
      </c>
      <c r="G26" s="12">
        <v>5796</v>
      </c>
      <c r="H26" s="12">
        <v>562</v>
      </c>
      <c r="I26" s="12">
        <v>515</v>
      </c>
      <c r="J26" s="12">
        <v>11279</v>
      </c>
      <c r="K26" s="12">
        <v>93300</v>
      </c>
      <c r="L26" s="12">
        <v>15874</v>
      </c>
      <c r="M26" s="12">
        <v>1727</v>
      </c>
      <c r="N26" s="12">
        <v>9526</v>
      </c>
      <c r="O26" s="12">
        <v>122</v>
      </c>
      <c r="P26" s="12">
        <v>10935</v>
      </c>
      <c r="Q26" s="12">
        <f t="shared" si="0"/>
        <v>175072</v>
      </c>
      <c r="R26" s="12">
        <v>1875</v>
      </c>
      <c r="S26" s="12">
        <v>4294</v>
      </c>
      <c r="T26" s="12">
        <v>278234</v>
      </c>
      <c r="U26" s="12">
        <v>1402198</v>
      </c>
      <c r="V26" s="12">
        <v>7320973</v>
      </c>
    </row>
    <row r="27" spans="2:22" x14ac:dyDescent="0.2">
      <c r="B27" s="1">
        <v>2021</v>
      </c>
      <c r="C27" s="12">
        <v>8285</v>
      </c>
      <c r="D27" s="12">
        <v>4805</v>
      </c>
      <c r="E27" s="12">
        <v>520</v>
      </c>
      <c r="F27" s="12">
        <v>11679</v>
      </c>
      <c r="G27" s="12">
        <v>5830</v>
      </c>
      <c r="H27" s="12">
        <v>568</v>
      </c>
      <c r="I27" s="12">
        <v>509</v>
      </c>
      <c r="J27" s="12">
        <v>11000</v>
      </c>
      <c r="K27" s="12">
        <v>91127</v>
      </c>
      <c r="L27" s="12">
        <v>15830</v>
      </c>
      <c r="M27" s="12">
        <v>1694</v>
      </c>
      <c r="N27" s="12">
        <v>9438</v>
      </c>
      <c r="O27" s="12">
        <v>113</v>
      </c>
      <c r="P27" s="12">
        <v>10524</v>
      </c>
      <c r="Q27" s="12">
        <f>SUM(C27:P27)</f>
        <v>171922</v>
      </c>
      <c r="R27" s="12">
        <v>1883</v>
      </c>
      <c r="S27" s="12">
        <v>4325</v>
      </c>
      <c r="T27" s="12">
        <v>273635</v>
      </c>
      <c r="U27" s="12">
        <v>1376801</v>
      </c>
      <c r="V27" s="12">
        <v>7183373</v>
      </c>
    </row>
    <row r="28" spans="2:22" x14ac:dyDescent="0.2">
      <c r="B28" s="1">
        <v>2022</v>
      </c>
      <c r="C28" s="12">
        <v>8175</v>
      </c>
      <c r="D28" s="12">
        <v>4782</v>
      </c>
      <c r="E28" s="12">
        <v>514</v>
      </c>
      <c r="F28" s="12">
        <v>11941</v>
      </c>
      <c r="G28" s="12">
        <v>5765</v>
      </c>
      <c r="H28" s="12">
        <v>567</v>
      </c>
      <c r="I28" s="12">
        <v>498</v>
      </c>
      <c r="J28" s="12">
        <v>10842</v>
      </c>
      <c r="K28" s="12">
        <v>89453</v>
      </c>
      <c r="L28" s="12">
        <v>16015</v>
      </c>
      <c r="M28" s="12">
        <v>1687</v>
      </c>
      <c r="N28" s="12">
        <v>9400</v>
      </c>
      <c r="O28" s="12">
        <v>120</v>
      </c>
      <c r="P28" s="12">
        <v>10416</v>
      </c>
      <c r="Q28" s="12">
        <f>SUM(C28:P28)</f>
        <v>170175</v>
      </c>
      <c r="R28" s="12">
        <v>1882</v>
      </c>
      <c r="S28" s="12">
        <v>4539</v>
      </c>
      <c r="T28" s="12">
        <v>271324</v>
      </c>
      <c r="U28" s="12">
        <v>1354078</v>
      </c>
      <c r="V28" s="12">
        <v>7070515</v>
      </c>
    </row>
    <row r="29" spans="2:22" x14ac:dyDescent="0.2">
      <c r="Q29" s="4"/>
      <c r="R29" s="4"/>
      <c r="S29" s="4"/>
    </row>
    <row r="30" spans="2:22" x14ac:dyDescent="0.2">
      <c r="Q30" s="4"/>
      <c r="R30" s="4"/>
      <c r="S30" s="4"/>
    </row>
    <row r="31" spans="2:22" x14ac:dyDescent="0.2">
      <c r="Q31" s="4"/>
      <c r="R31" s="4"/>
      <c r="S31" s="4"/>
    </row>
    <row r="32" spans="2:22" x14ac:dyDescent="0.2">
      <c r="Q32" s="4"/>
      <c r="R32" s="4"/>
      <c r="S32" s="4"/>
    </row>
    <row r="33" spans="17:19" x14ac:dyDescent="0.2">
      <c r="Q33" s="4"/>
      <c r="R33" s="4"/>
      <c r="S33" s="4"/>
    </row>
    <row r="34" spans="17:19" x14ac:dyDescent="0.2">
      <c r="Q34" s="4"/>
      <c r="R34" s="4"/>
      <c r="S34" s="4"/>
    </row>
    <row r="35" spans="17:19" x14ac:dyDescent="0.2">
      <c r="Q35" s="4"/>
      <c r="R35" s="4"/>
      <c r="S35" s="4"/>
    </row>
    <row r="36" spans="17:19" x14ac:dyDescent="0.2">
      <c r="Q36" s="4"/>
      <c r="R36" s="4"/>
      <c r="S36" s="4"/>
    </row>
    <row r="37" spans="17:19" x14ac:dyDescent="0.2">
      <c r="Q37" s="4"/>
      <c r="R37" s="4"/>
      <c r="S37" s="4"/>
    </row>
    <row r="38" spans="17:19" x14ac:dyDescent="0.2">
      <c r="Q38" s="4"/>
      <c r="R38" s="4"/>
      <c r="S38" s="4"/>
    </row>
    <row r="39" spans="17:19" x14ac:dyDescent="0.2">
      <c r="Q39" s="4"/>
      <c r="R39" s="4"/>
      <c r="S39" s="4"/>
    </row>
  </sheetData>
  <phoneticPr fontId="3" type="noConversion"/>
  <pageMargins left="0.75" right="0.75" top="1" bottom="1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U30" sqref="U30"/>
    </sheetView>
  </sheetViews>
  <sheetFormatPr baseColWidth="10" defaultColWidth="11.42578125" defaultRowHeight="12.75" x14ac:dyDescent="0.2"/>
  <cols>
    <col min="1" max="1" width="24" customWidth="1"/>
    <col min="3" max="3" width="16.28515625" customWidth="1"/>
    <col min="4" max="4" width="16.42578125" customWidth="1"/>
    <col min="5" max="5" width="8.140625" customWidth="1"/>
    <col min="6" max="6" width="11.7109375" customWidth="1"/>
    <col min="7" max="7" width="8.5703125" customWidth="1"/>
    <col min="8" max="8" width="11.85546875" customWidth="1"/>
    <col min="9" max="9" width="9" customWidth="1"/>
    <col min="10" max="10" width="9.85546875" customWidth="1"/>
    <col min="11" max="11" width="9" customWidth="1"/>
    <col min="12" max="12" width="6.7109375" customWidth="1"/>
    <col min="13" max="13" width="8" customWidth="1"/>
    <col min="14" max="14" width="17.7109375" customWidth="1"/>
    <col min="15" max="15" width="7.42578125" customWidth="1"/>
    <col min="16" max="16" width="12.7109375" customWidth="1"/>
    <col min="17" max="17" width="18.7109375" bestFit="1" customWidth="1"/>
    <col min="18" max="18" width="8.5703125" customWidth="1"/>
    <col min="19" max="19" width="8.28515625" customWidth="1"/>
    <col min="20" max="20" width="11.7109375" bestFit="1" customWidth="1"/>
  </cols>
  <sheetData>
    <row r="1" spans="1:22" x14ac:dyDescent="0.2">
      <c r="A1" s="17" t="s">
        <v>47</v>
      </c>
      <c r="D1" s="1"/>
    </row>
    <row r="2" spans="1:22" x14ac:dyDescent="0.2">
      <c r="A2" s="8" t="s">
        <v>1</v>
      </c>
      <c r="D2" s="2"/>
    </row>
    <row r="3" spans="1:22" ht="38.25" x14ac:dyDescent="0.2">
      <c r="A3" s="9" t="s">
        <v>14</v>
      </c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1" t="s">
        <v>29</v>
      </c>
      <c r="R5" s="5" t="s">
        <v>30</v>
      </c>
      <c r="S5" s="5" t="s">
        <v>31</v>
      </c>
      <c r="T5" s="1" t="s">
        <v>32</v>
      </c>
      <c r="U5" s="1" t="s">
        <v>33</v>
      </c>
      <c r="V5" s="1" t="s">
        <v>34</v>
      </c>
    </row>
    <row r="6" spans="1:22" x14ac:dyDescent="0.2">
      <c r="B6" s="1">
        <v>2000</v>
      </c>
      <c r="C6" s="15">
        <v>15236</v>
      </c>
      <c r="D6" s="15">
        <v>11186</v>
      </c>
      <c r="E6" s="15">
        <v>2668</v>
      </c>
      <c r="F6" s="15">
        <v>22509</v>
      </c>
      <c r="G6" s="15">
        <v>9003</v>
      </c>
      <c r="H6" s="15">
        <v>2042</v>
      </c>
      <c r="I6" s="15">
        <v>1972</v>
      </c>
      <c r="J6" s="15">
        <v>32460</v>
      </c>
      <c r="K6" s="15">
        <v>363910</v>
      </c>
      <c r="L6" s="15">
        <v>28481</v>
      </c>
      <c r="M6" s="15">
        <v>4512</v>
      </c>
      <c r="N6" s="15">
        <v>16288</v>
      </c>
      <c r="O6" s="15">
        <v>397</v>
      </c>
      <c r="P6" s="15">
        <v>28963</v>
      </c>
      <c r="Q6" s="15">
        <f>SUM(C6:P6)</f>
        <v>539627</v>
      </c>
      <c r="R6" s="15">
        <v>8142</v>
      </c>
      <c r="S6" s="15">
        <v>11811</v>
      </c>
      <c r="T6" s="15">
        <v>866688</v>
      </c>
      <c r="U6" s="12">
        <v>4891333</v>
      </c>
      <c r="V6" s="12">
        <v>27275343</v>
      </c>
    </row>
    <row r="7" spans="1:22" x14ac:dyDescent="0.2">
      <c r="B7" s="1">
        <v>2001</v>
      </c>
      <c r="C7" s="15">
        <v>16024</v>
      </c>
      <c r="D7" s="15">
        <v>11513</v>
      </c>
      <c r="E7" s="15">
        <v>2681</v>
      </c>
      <c r="F7" s="15">
        <v>23845</v>
      </c>
      <c r="G7" s="15">
        <v>9205</v>
      </c>
      <c r="H7" s="15">
        <v>2049</v>
      </c>
      <c r="I7" s="15">
        <v>1999</v>
      </c>
      <c r="J7" s="15">
        <v>34221</v>
      </c>
      <c r="K7" s="15">
        <v>366633</v>
      </c>
      <c r="L7" s="15">
        <v>30408</v>
      </c>
      <c r="M7" s="15">
        <v>4540</v>
      </c>
      <c r="N7" s="15">
        <v>17206</v>
      </c>
      <c r="O7" s="15">
        <v>402</v>
      </c>
      <c r="P7" s="15">
        <v>30774</v>
      </c>
      <c r="Q7" s="15">
        <f t="shared" ref="Q7:Q28" si="0">SUM(C7:P7)</f>
        <v>551500</v>
      </c>
      <c r="R7" s="15">
        <v>8142</v>
      </c>
      <c r="S7" s="15">
        <v>12013</v>
      </c>
      <c r="T7" s="15">
        <v>885629</v>
      </c>
      <c r="U7" s="12">
        <v>4958080</v>
      </c>
      <c r="V7" s="12">
        <v>27757135</v>
      </c>
    </row>
    <row r="8" spans="1:22" x14ac:dyDescent="0.2">
      <c r="B8" s="1">
        <v>2002</v>
      </c>
      <c r="C8" s="15">
        <v>16802</v>
      </c>
      <c r="D8" s="15">
        <v>11753</v>
      </c>
      <c r="E8" s="15">
        <v>2696</v>
      </c>
      <c r="F8" s="15">
        <v>25427</v>
      </c>
      <c r="G8" s="15">
        <v>9531</v>
      </c>
      <c r="H8" s="15">
        <v>2042</v>
      </c>
      <c r="I8" s="15">
        <v>1966</v>
      </c>
      <c r="J8" s="15">
        <v>36345</v>
      </c>
      <c r="K8" s="15">
        <v>369476</v>
      </c>
      <c r="L8" s="15">
        <v>32327</v>
      </c>
      <c r="M8" s="15">
        <v>4566</v>
      </c>
      <c r="N8" s="15">
        <v>18261</v>
      </c>
      <c r="O8" s="15">
        <v>406</v>
      </c>
      <c r="P8" s="15">
        <v>32912</v>
      </c>
      <c r="Q8" s="15">
        <f t="shared" si="0"/>
        <v>564510</v>
      </c>
      <c r="R8" s="15">
        <v>8138</v>
      </c>
      <c r="S8" s="15">
        <v>12383</v>
      </c>
      <c r="T8" s="15">
        <v>907443</v>
      </c>
      <c r="U8" s="12">
        <v>5021399</v>
      </c>
      <c r="V8" s="12">
        <v>28300776</v>
      </c>
    </row>
    <row r="9" spans="1:22" x14ac:dyDescent="0.2">
      <c r="B9" s="1">
        <v>2003</v>
      </c>
      <c r="C9" s="15">
        <v>17861</v>
      </c>
      <c r="D9" s="15">
        <v>12296</v>
      </c>
      <c r="E9" s="15">
        <v>2821</v>
      </c>
      <c r="F9" s="15">
        <v>28337</v>
      </c>
      <c r="G9" s="15">
        <v>10112</v>
      </c>
      <c r="H9" s="15">
        <v>2008</v>
      </c>
      <c r="I9" s="15">
        <v>1985</v>
      </c>
      <c r="J9" s="15">
        <v>38957</v>
      </c>
      <c r="K9" s="15">
        <v>377363</v>
      </c>
      <c r="L9" s="15">
        <v>35243</v>
      </c>
      <c r="M9" s="15">
        <v>4701</v>
      </c>
      <c r="N9" s="15">
        <v>19749</v>
      </c>
      <c r="O9" s="15">
        <v>402</v>
      </c>
      <c r="P9" s="15">
        <v>35684</v>
      </c>
      <c r="Q9" s="15">
        <f t="shared" si="0"/>
        <v>587519</v>
      </c>
      <c r="R9" s="15">
        <v>8221</v>
      </c>
      <c r="S9" s="15">
        <v>12885</v>
      </c>
      <c r="T9" s="15">
        <v>937474</v>
      </c>
      <c r="U9" s="12">
        <v>5115807</v>
      </c>
      <c r="V9" s="12">
        <v>28942901</v>
      </c>
    </row>
    <row r="10" spans="1:22" x14ac:dyDescent="0.2">
      <c r="B10" s="1">
        <v>2004</v>
      </c>
      <c r="C10" s="15">
        <v>18756</v>
      </c>
      <c r="D10" s="15">
        <v>12760</v>
      </c>
      <c r="E10" s="15">
        <v>2807</v>
      </c>
      <c r="F10" s="15">
        <v>29789</v>
      </c>
      <c r="G10" s="15">
        <v>10686</v>
      </c>
      <c r="H10" s="15">
        <v>2120</v>
      </c>
      <c r="I10" s="15">
        <v>2031</v>
      </c>
      <c r="J10" s="15">
        <v>40530</v>
      </c>
      <c r="K10" s="15">
        <v>378716</v>
      </c>
      <c r="L10" s="15">
        <v>35579</v>
      </c>
      <c r="M10" s="15">
        <v>4864</v>
      </c>
      <c r="N10" s="15">
        <v>21264</v>
      </c>
      <c r="O10" s="15">
        <v>446</v>
      </c>
      <c r="P10" s="15">
        <v>37077</v>
      </c>
      <c r="Q10" s="15">
        <f t="shared" si="0"/>
        <v>597425</v>
      </c>
      <c r="R10" s="15">
        <v>8358</v>
      </c>
      <c r="S10" s="15">
        <v>12963</v>
      </c>
      <c r="T10" s="15">
        <v>956503</v>
      </c>
      <c r="U10" s="12">
        <v>5187264</v>
      </c>
      <c r="V10" s="12">
        <v>29325621</v>
      </c>
    </row>
    <row r="11" spans="1:22" x14ac:dyDescent="0.2">
      <c r="B11" s="1">
        <v>2005</v>
      </c>
      <c r="C11" s="12">
        <v>20059</v>
      </c>
      <c r="D11" s="12">
        <v>13292</v>
      </c>
      <c r="E11" s="12">
        <v>2862</v>
      </c>
      <c r="F11" s="12">
        <v>32278</v>
      </c>
      <c r="G11" s="12">
        <v>11558</v>
      </c>
      <c r="H11" s="12">
        <v>2200</v>
      </c>
      <c r="I11" s="12">
        <v>2121</v>
      </c>
      <c r="J11" s="12">
        <v>43513</v>
      </c>
      <c r="K11" s="12">
        <v>386371</v>
      </c>
      <c r="L11" s="12">
        <v>38574</v>
      </c>
      <c r="M11" s="12">
        <v>5145</v>
      </c>
      <c r="N11" s="12">
        <v>22557</v>
      </c>
      <c r="O11" s="12">
        <v>473</v>
      </c>
      <c r="P11" s="12">
        <v>39407</v>
      </c>
      <c r="Q11" s="12">
        <f t="shared" si="0"/>
        <v>620410</v>
      </c>
      <c r="R11" s="15">
        <v>8555</v>
      </c>
      <c r="S11" s="15">
        <v>13634</v>
      </c>
      <c r="T11" s="12">
        <v>998328</v>
      </c>
      <c r="U11" s="12">
        <v>5322627</v>
      </c>
      <c r="V11" s="12">
        <v>30057132</v>
      </c>
    </row>
    <row r="12" spans="1:22" x14ac:dyDescent="0.2">
      <c r="B12" s="1">
        <v>2006</v>
      </c>
      <c r="C12" s="12">
        <v>21315</v>
      </c>
      <c r="D12" s="12">
        <v>14030</v>
      </c>
      <c r="E12" s="12">
        <v>2878</v>
      </c>
      <c r="F12" s="12">
        <v>35378</v>
      </c>
      <c r="G12" s="12">
        <v>12310</v>
      </c>
      <c r="H12" s="12">
        <v>2285</v>
      </c>
      <c r="I12" s="12">
        <v>2220</v>
      </c>
      <c r="J12" s="12">
        <v>44166</v>
      </c>
      <c r="K12" s="12">
        <v>386852</v>
      </c>
      <c r="L12" s="12">
        <v>41423</v>
      </c>
      <c r="M12" s="12">
        <v>5364</v>
      </c>
      <c r="N12" s="12">
        <v>23840</v>
      </c>
      <c r="O12" s="12">
        <v>477</v>
      </c>
      <c r="P12" s="12">
        <v>41701</v>
      </c>
      <c r="Q12" s="12">
        <f t="shared" si="0"/>
        <v>634239</v>
      </c>
      <c r="R12" s="15">
        <v>8728</v>
      </c>
      <c r="S12" s="15">
        <v>13894</v>
      </c>
      <c r="T12" s="12">
        <v>1024110</v>
      </c>
      <c r="U12" s="12">
        <v>5410105</v>
      </c>
      <c r="V12" s="12">
        <v>30399395</v>
      </c>
    </row>
    <row r="13" spans="1:22" x14ac:dyDescent="0.2">
      <c r="B13" s="1">
        <v>2007</v>
      </c>
      <c r="C13" s="12">
        <v>22449</v>
      </c>
      <c r="D13" s="12">
        <v>14537</v>
      </c>
      <c r="E13" s="12">
        <v>2899</v>
      </c>
      <c r="F13" s="12">
        <v>36846</v>
      </c>
      <c r="G13" s="12">
        <v>13132</v>
      </c>
      <c r="H13" s="12">
        <v>2334</v>
      </c>
      <c r="I13" s="12">
        <v>2348</v>
      </c>
      <c r="J13" s="12">
        <v>45235</v>
      </c>
      <c r="K13" s="12">
        <v>387799</v>
      </c>
      <c r="L13" s="12">
        <v>43386</v>
      </c>
      <c r="M13" s="12">
        <v>5591</v>
      </c>
      <c r="N13" s="12">
        <v>25082</v>
      </c>
      <c r="O13" s="12">
        <v>477</v>
      </c>
      <c r="P13" s="12">
        <v>42366</v>
      </c>
      <c r="Q13" s="12">
        <f t="shared" si="0"/>
        <v>644481</v>
      </c>
      <c r="R13" s="15">
        <v>8802</v>
      </c>
      <c r="S13" s="15">
        <v>14130</v>
      </c>
      <c r="T13" s="12">
        <v>1042259</v>
      </c>
      <c r="U13" s="12">
        <v>5476432</v>
      </c>
      <c r="V13" s="12">
        <v>30741181</v>
      </c>
    </row>
    <row r="14" spans="1:22" x14ac:dyDescent="0.2">
      <c r="B14" s="1">
        <v>2008</v>
      </c>
      <c r="C14" s="12">
        <v>23510</v>
      </c>
      <c r="D14" s="12">
        <v>15268</v>
      </c>
      <c r="E14" s="12">
        <v>2904</v>
      </c>
      <c r="F14" s="12">
        <v>39209</v>
      </c>
      <c r="G14" s="12">
        <v>14216</v>
      </c>
      <c r="H14" s="12">
        <v>2389</v>
      </c>
      <c r="I14" s="12">
        <v>2380</v>
      </c>
      <c r="J14" s="12">
        <v>47268</v>
      </c>
      <c r="K14" s="12">
        <v>391263</v>
      </c>
      <c r="L14" s="12">
        <v>47394</v>
      </c>
      <c r="M14" s="12">
        <v>5960</v>
      </c>
      <c r="N14" s="12">
        <v>26032</v>
      </c>
      <c r="O14" s="12">
        <v>497</v>
      </c>
      <c r="P14" s="12">
        <v>44544</v>
      </c>
      <c r="Q14" s="12">
        <f t="shared" si="0"/>
        <v>662834</v>
      </c>
      <c r="R14" s="15">
        <v>8919</v>
      </c>
      <c r="S14" s="15">
        <v>14609</v>
      </c>
      <c r="T14" s="12">
        <v>1072763</v>
      </c>
      <c r="U14" s="12">
        <v>5581265</v>
      </c>
      <c r="V14" s="12">
        <v>31410936</v>
      </c>
    </row>
    <row r="15" spans="1:22" x14ac:dyDescent="0.2">
      <c r="B15" s="1">
        <v>2009</v>
      </c>
      <c r="C15" s="12">
        <v>24377</v>
      </c>
      <c r="D15" s="12">
        <v>15613</v>
      </c>
      <c r="E15" s="12">
        <v>2893</v>
      </c>
      <c r="F15" s="12">
        <v>41102</v>
      </c>
      <c r="G15" s="12">
        <v>14842</v>
      </c>
      <c r="H15" s="12">
        <v>2423</v>
      </c>
      <c r="I15" s="12">
        <v>2361</v>
      </c>
      <c r="J15" s="12">
        <v>48542</v>
      </c>
      <c r="K15" s="12">
        <v>390263</v>
      </c>
      <c r="L15" s="12">
        <v>49572</v>
      </c>
      <c r="M15" s="12">
        <v>6042</v>
      </c>
      <c r="N15" s="12">
        <v>26970</v>
      </c>
      <c r="O15" s="12">
        <v>497</v>
      </c>
      <c r="P15" s="12">
        <v>46140</v>
      </c>
      <c r="Q15" s="12">
        <f t="shared" si="0"/>
        <v>671637</v>
      </c>
      <c r="R15" s="15">
        <v>8896</v>
      </c>
      <c r="S15" s="15">
        <v>14741</v>
      </c>
      <c r="T15" s="12">
        <v>1087979</v>
      </c>
      <c r="U15" s="12">
        <v>5634291</v>
      </c>
      <c r="V15" s="12">
        <v>31696955</v>
      </c>
    </row>
    <row r="16" spans="1:22" x14ac:dyDescent="0.2">
      <c r="B16" s="1">
        <v>2010</v>
      </c>
      <c r="C16" s="12">
        <v>24766</v>
      </c>
      <c r="D16" s="12">
        <v>15742</v>
      </c>
      <c r="E16" s="12">
        <v>2869</v>
      </c>
      <c r="F16" s="12">
        <v>42622</v>
      </c>
      <c r="G16" s="12">
        <v>15366</v>
      </c>
      <c r="H16" s="12">
        <v>2428</v>
      </c>
      <c r="I16" s="12">
        <v>2428</v>
      </c>
      <c r="J16" s="12">
        <v>48206</v>
      </c>
      <c r="K16" s="12">
        <v>388589</v>
      </c>
      <c r="L16" s="12">
        <v>51013</v>
      </c>
      <c r="M16" s="12">
        <v>6159</v>
      </c>
      <c r="N16" s="12">
        <v>27723</v>
      </c>
      <c r="O16" s="12">
        <v>509</v>
      </c>
      <c r="P16" s="12">
        <v>46881</v>
      </c>
      <c r="Q16" s="12">
        <f t="shared" si="0"/>
        <v>675301</v>
      </c>
      <c r="R16" s="15">
        <v>8908</v>
      </c>
      <c r="S16" s="15">
        <v>14886</v>
      </c>
      <c r="T16" s="12">
        <v>1093118</v>
      </c>
      <c r="U16" s="12">
        <v>5664233</v>
      </c>
      <c r="V16" s="12">
        <v>31718047</v>
      </c>
    </row>
    <row r="17" spans="2:23" x14ac:dyDescent="0.2">
      <c r="B17" s="1">
        <v>2011</v>
      </c>
      <c r="C17" s="12">
        <v>25199</v>
      </c>
      <c r="D17" s="12">
        <v>15819</v>
      </c>
      <c r="E17" s="12">
        <v>2829</v>
      </c>
      <c r="F17" s="12">
        <v>44064</v>
      </c>
      <c r="G17" s="12">
        <v>15772</v>
      </c>
      <c r="H17" s="12">
        <v>2516</v>
      </c>
      <c r="I17" s="12">
        <v>2409</v>
      </c>
      <c r="J17" s="12">
        <v>49388</v>
      </c>
      <c r="K17" s="12">
        <v>385567</v>
      </c>
      <c r="L17" s="12">
        <v>52642</v>
      </c>
      <c r="M17" s="12">
        <v>6264</v>
      </c>
      <c r="N17" s="12">
        <v>27827</v>
      </c>
      <c r="O17" s="12">
        <v>533</v>
      </c>
      <c r="P17" s="12">
        <v>47494</v>
      </c>
      <c r="Q17" s="12">
        <f t="shared" si="0"/>
        <v>678323</v>
      </c>
      <c r="R17" s="12">
        <v>8919</v>
      </c>
      <c r="S17" s="12">
        <v>14960</v>
      </c>
      <c r="T17" s="12">
        <v>1097967</v>
      </c>
      <c r="U17" s="12">
        <v>5680578</v>
      </c>
      <c r="V17" s="12">
        <v>31650073</v>
      </c>
    </row>
    <row r="18" spans="2:23" x14ac:dyDescent="0.2">
      <c r="B18" s="1">
        <v>2012</v>
      </c>
      <c r="C18" s="12">
        <v>25626</v>
      </c>
      <c r="D18" s="12">
        <v>15966</v>
      </c>
      <c r="E18" s="12">
        <v>2793</v>
      </c>
      <c r="F18" s="12">
        <v>45317</v>
      </c>
      <c r="G18" s="12">
        <v>16173</v>
      </c>
      <c r="H18" s="12">
        <v>2522</v>
      </c>
      <c r="I18" s="12">
        <v>2354</v>
      </c>
      <c r="J18" s="12">
        <v>50289</v>
      </c>
      <c r="K18" s="12">
        <v>383006</v>
      </c>
      <c r="L18" s="12">
        <v>54196</v>
      </c>
      <c r="M18" s="12">
        <v>6354</v>
      </c>
      <c r="N18" s="12">
        <v>28321</v>
      </c>
      <c r="O18" s="12">
        <v>521</v>
      </c>
      <c r="P18" s="12">
        <v>47471</v>
      </c>
      <c r="Q18" s="12">
        <f t="shared" si="0"/>
        <v>680909</v>
      </c>
      <c r="R18" s="12">
        <v>8875</v>
      </c>
      <c r="S18" s="12">
        <v>14595</v>
      </c>
      <c r="T18" s="12">
        <v>1102686</v>
      </c>
      <c r="U18" s="12">
        <v>5682475</v>
      </c>
      <c r="V18" s="12">
        <v>31549109</v>
      </c>
    </row>
    <row r="19" spans="2:23" x14ac:dyDescent="0.2">
      <c r="B19" s="1">
        <v>2013</v>
      </c>
      <c r="C19" s="12">
        <v>25956</v>
      </c>
      <c r="D19" s="12">
        <v>16042</v>
      </c>
      <c r="E19" s="12">
        <v>2739</v>
      </c>
      <c r="F19" s="12">
        <v>47010</v>
      </c>
      <c r="G19" s="12">
        <v>16471</v>
      </c>
      <c r="H19" s="12">
        <v>2455</v>
      </c>
      <c r="I19" s="12">
        <v>2323</v>
      </c>
      <c r="J19" s="12">
        <v>50730</v>
      </c>
      <c r="K19" s="12">
        <v>381377</v>
      </c>
      <c r="L19" s="12">
        <v>55994</v>
      </c>
      <c r="M19" s="12">
        <v>6309</v>
      </c>
      <c r="N19" s="12">
        <v>28594</v>
      </c>
      <c r="O19" s="12">
        <v>510</v>
      </c>
      <c r="P19" s="12">
        <v>47331</v>
      </c>
      <c r="Q19" s="12">
        <f t="shared" si="0"/>
        <v>683841</v>
      </c>
      <c r="R19" s="12">
        <v>8774</v>
      </c>
      <c r="S19" s="12">
        <v>14792</v>
      </c>
      <c r="T19" s="12">
        <v>1104091</v>
      </c>
      <c r="U19" s="12">
        <v>5651482</v>
      </c>
      <c r="V19" s="12">
        <v>31283053</v>
      </c>
    </row>
    <row r="20" spans="2:23" x14ac:dyDescent="0.2">
      <c r="B20" s="1">
        <v>2014</v>
      </c>
      <c r="C20" s="12">
        <v>25953</v>
      </c>
      <c r="D20" s="12">
        <v>15879</v>
      </c>
      <c r="E20" s="12">
        <v>2570</v>
      </c>
      <c r="F20" s="12">
        <v>45461</v>
      </c>
      <c r="G20" s="12">
        <v>16409</v>
      </c>
      <c r="H20" s="12">
        <v>2312</v>
      </c>
      <c r="I20" s="12">
        <v>2225</v>
      </c>
      <c r="J20" s="12">
        <v>49441</v>
      </c>
      <c r="K20" s="12">
        <v>377986</v>
      </c>
      <c r="L20" s="12">
        <v>51585</v>
      </c>
      <c r="M20" s="12">
        <v>6178</v>
      </c>
      <c r="N20" s="12">
        <v>28971</v>
      </c>
      <c r="O20" s="12">
        <v>500</v>
      </c>
      <c r="P20" s="12">
        <v>45728</v>
      </c>
      <c r="Q20" s="12">
        <f t="shared" si="0"/>
        <v>671198</v>
      </c>
      <c r="R20" s="12">
        <v>8518</v>
      </c>
      <c r="S20" s="12">
        <v>14088</v>
      </c>
      <c r="T20" s="12">
        <v>1080423</v>
      </c>
      <c r="U20" s="12">
        <v>5604168</v>
      </c>
      <c r="V20" s="12">
        <v>30854919</v>
      </c>
    </row>
    <row r="21" spans="2:23" x14ac:dyDescent="0.2">
      <c r="B21" s="1">
        <v>2015</v>
      </c>
      <c r="C21" s="12">
        <v>25963</v>
      </c>
      <c r="D21" s="12">
        <v>15901</v>
      </c>
      <c r="E21" s="12">
        <v>2512</v>
      </c>
      <c r="F21" s="12">
        <v>45084</v>
      </c>
      <c r="G21" s="12">
        <v>16482</v>
      </c>
      <c r="H21" s="12">
        <v>2238</v>
      </c>
      <c r="I21" s="12">
        <v>2199</v>
      </c>
      <c r="J21" s="12">
        <v>50105</v>
      </c>
      <c r="K21" s="12">
        <v>377610</v>
      </c>
      <c r="L21" s="12">
        <v>52501</v>
      </c>
      <c r="M21" s="12">
        <v>6122</v>
      </c>
      <c r="N21" s="12">
        <v>29067</v>
      </c>
      <c r="O21" s="12">
        <v>490</v>
      </c>
      <c r="P21" s="12">
        <v>45381</v>
      </c>
      <c r="Q21" s="12">
        <f t="shared" si="0"/>
        <v>671655</v>
      </c>
      <c r="R21" s="12">
        <v>8503</v>
      </c>
      <c r="S21" s="12">
        <v>14077</v>
      </c>
      <c r="T21" s="12">
        <v>1079811</v>
      </c>
      <c r="U21" s="12">
        <v>5581418</v>
      </c>
      <c r="V21" s="12">
        <v>30590028</v>
      </c>
    </row>
    <row r="22" spans="2:23" x14ac:dyDescent="0.2">
      <c r="B22" s="1">
        <v>2016</v>
      </c>
      <c r="C22" s="15">
        <v>26142</v>
      </c>
      <c r="D22" s="15">
        <v>15814</v>
      </c>
      <c r="E22" s="15">
        <v>2477</v>
      </c>
      <c r="F22" s="15">
        <v>45364</v>
      </c>
      <c r="G22" s="15">
        <v>16607</v>
      </c>
      <c r="H22" s="15">
        <v>2247</v>
      </c>
      <c r="I22" s="15">
        <v>2187</v>
      </c>
      <c r="J22" s="15">
        <v>49898</v>
      </c>
      <c r="K22" s="15">
        <v>377379</v>
      </c>
      <c r="L22" s="15">
        <v>52041</v>
      </c>
      <c r="M22" s="15">
        <v>6068</v>
      </c>
      <c r="N22" s="15">
        <v>29624</v>
      </c>
      <c r="O22" s="15">
        <v>490</v>
      </c>
      <c r="P22" s="15">
        <v>45272</v>
      </c>
      <c r="Q22" s="12">
        <f t="shared" si="0"/>
        <v>671610</v>
      </c>
      <c r="R22" s="15">
        <v>8469</v>
      </c>
      <c r="S22" s="15">
        <v>14015</v>
      </c>
      <c r="T22" s="15">
        <v>1079146</v>
      </c>
      <c r="U22" s="12">
        <v>5569633</v>
      </c>
      <c r="V22" s="12">
        <v>30456106</v>
      </c>
    </row>
    <row r="23" spans="2:23" x14ac:dyDescent="0.2">
      <c r="B23" s="1">
        <v>2017</v>
      </c>
      <c r="C23" s="12">
        <v>26246</v>
      </c>
      <c r="D23" s="12">
        <v>16081</v>
      </c>
      <c r="E23" s="12">
        <v>2464</v>
      </c>
      <c r="F23" s="12">
        <v>46293</v>
      </c>
      <c r="G23" s="12">
        <v>16896</v>
      </c>
      <c r="H23" s="12">
        <v>2226</v>
      </c>
      <c r="I23" s="12">
        <v>2188</v>
      </c>
      <c r="J23" s="12">
        <v>48269</v>
      </c>
      <c r="K23" s="12">
        <v>376628</v>
      </c>
      <c r="L23" s="12">
        <v>51844</v>
      </c>
      <c r="M23" s="12">
        <v>6042</v>
      </c>
      <c r="N23" s="12">
        <v>30263</v>
      </c>
      <c r="O23" s="12">
        <v>496</v>
      </c>
      <c r="P23" s="12">
        <v>45221</v>
      </c>
      <c r="Q23" s="12">
        <f t="shared" si="0"/>
        <v>671157</v>
      </c>
      <c r="R23" s="12">
        <v>8497</v>
      </c>
      <c r="S23" s="12">
        <v>14015</v>
      </c>
      <c r="T23" s="12">
        <v>1078473</v>
      </c>
      <c r="U23" s="12">
        <v>5554237</v>
      </c>
      <c r="V23" s="12">
        <v>30391847</v>
      </c>
    </row>
    <row r="24" spans="2:23" x14ac:dyDescent="0.2">
      <c r="B24" s="1">
        <v>2018</v>
      </c>
      <c r="C24" s="12">
        <v>26646</v>
      </c>
      <c r="D24" s="12">
        <v>15640</v>
      </c>
      <c r="E24" s="12">
        <v>2468</v>
      </c>
      <c r="F24" s="12">
        <v>45900</v>
      </c>
      <c r="G24" s="12">
        <v>17119</v>
      </c>
      <c r="H24" s="12">
        <v>2280</v>
      </c>
      <c r="I24" s="12">
        <v>2183</v>
      </c>
      <c r="J24" s="12">
        <v>48421</v>
      </c>
      <c r="K24" s="12">
        <v>376637</v>
      </c>
      <c r="L24" s="12">
        <v>53741</v>
      </c>
      <c r="M24" s="12">
        <v>6077</v>
      </c>
      <c r="N24" s="12">
        <v>30900</v>
      </c>
      <c r="O24" s="12">
        <v>496</v>
      </c>
      <c r="P24" s="12">
        <v>45484</v>
      </c>
      <c r="Q24" s="12">
        <f t="shared" si="0"/>
        <v>673992</v>
      </c>
      <c r="R24" s="12">
        <v>8554</v>
      </c>
      <c r="S24" s="12">
        <v>14101</v>
      </c>
      <c r="T24" s="12">
        <v>1082943</v>
      </c>
      <c r="U24" s="12">
        <v>5545862</v>
      </c>
      <c r="V24" s="12">
        <v>30421965</v>
      </c>
      <c r="W24" s="12"/>
    </row>
    <row r="25" spans="2:23" x14ac:dyDescent="0.2">
      <c r="B25" s="1">
        <v>2019</v>
      </c>
      <c r="C25" s="12">
        <v>26950</v>
      </c>
      <c r="D25" s="12">
        <v>16030</v>
      </c>
      <c r="E25" s="12">
        <v>2441</v>
      </c>
      <c r="F25" s="12">
        <v>46220</v>
      </c>
      <c r="G25" s="12">
        <v>17492</v>
      </c>
      <c r="H25" s="12">
        <v>2294</v>
      </c>
      <c r="I25" s="12">
        <v>2183</v>
      </c>
      <c r="J25" s="12">
        <v>51208</v>
      </c>
      <c r="K25" s="12">
        <v>378921</v>
      </c>
      <c r="L25" s="12">
        <v>55243</v>
      </c>
      <c r="M25" s="12">
        <v>6151</v>
      </c>
      <c r="N25" s="12">
        <v>31717</v>
      </c>
      <c r="O25" s="12">
        <v>518</v>
      </c>
      <c r="P25" s="12">
        <v>45715</v>
      </c>
      <c r="Q25" s="12">
        <f t="shared" si="0"/>
        <v>683083</v>
      </c>
      <c r="R25" s="12">
        <v>8579</v>
      </c>
      <c r="S25" s="12">
        <v>14404</v>
      </c>
      <c r="T25" s="12">
        <v>1096253</v>
      </c>
      <c r="U25" s="12">
        <v>5558699</v>
      </c>
      <c r="V25" s="12">
        <v>30604923</v>
      </c>
    </row>
    <row r="26" spans="2:23" x14ac:dyDescent="0.2">
      <c r="B26" s="1">
        <v>2020</v>
      </c>
      <c r="C26" s="12">
        <v>27516</v>
      </c>
      <c r="D26" s="12">
        <v>16482</v>
      </c>
      <c r="E26" s="12">
        <v>2499</v>
      </c>
      <c r="F26" s="12">
        <v>46734</v>
      </c>
      <c r="G26" s="12">
        <v>17817</v>
      </c>
      <c r="H26" s="12">
        <v>2379</v>
      </c>
      <c r="I26" s="12">
        <v>2217</v>
      </c>
      <c r="J26" s="12">
        <v>52752</v>
      </c>
      <c r="K26" s="12">
        <v>381727</v>
      </c>
      <c r="L26" s="12">
        <v>57228</v>
      </c>
      <c r="M26" s="12">
        <v>6304</v>
      </c>
      <c r="N26" s="12">
        <v>32728</v>
      </c>
      <c r="O26" s="12">
        <v>512</v>
      </c>
      <c r="P26" s="12">
        <v>46161</v>
      </c>
      <c r="Q26" s="12">
        <f t="shared" si="0"/>
        <v>693056</v>
      </c>
      <c r="R26" s="12">
        <v>8677</v>
      </c>
      <c r="S26" s="12">
        <v>14833</v>
      </c>
      <c r="T26" s="12">
        <v>1112698</v>
      </c>
      <c r="U26" s="12">
        <v>5591400</v>
      </c>
      <c r="V26" s="12">
        <v>30911441</v>
      </c>
    </row>
    <row r="27" spans="2:23" x14ac:dyDescent="0.2">
      <c r="B27" s="1">
        <v>2021</v>
      </c>
      <c r="C27" s="12">
        <v>28086</v>
      </c>
      <c r="D27" s="12">
        <v>17044</v>
      </c>
      <c r="E27" s="12">
        <v>2554</v>
      </c>
      <c r="F27" s="12">
        <v>47401</v>
      </c>
      <c r="G27" s="12">
        <v>18375</v>
      </c>
      <c r="H27" s="12">
        <v>2450</v>
      </c>
      <c r="I27" s="12">
        <v>2251</v>
      </c>
      <c r="J27" s="12">
        <v>52377</v>
      </c>
      <c r="K27" s="12">
        <v>380664</v>
      </c>
      <c r="L27" s="12">
        <v>58492</v>
      </c>
      <c r="M27" s="12">
        <v>6430</v>
      </c>
      <c r="N27" s="12">
        <v>33533</v>
      </c>
      <c r="O27" s="12">
        <v>508</v>
      </c>
      <c r="P27" s="12">
        <v>45278</v>
      </c>
      <c r="Q27" s="12">
        <f t="shared" si="0"/>
        <v>695443</v>
      </c>
      <c r="R27" s="12">
        <v>8835</v>
      </c>
      <c r="S27" s="12">
        <v>15419</v>
      </c>
      <c r="T27" s="12">
        <v>1119835</v>
      </c>
      <c r="U27" s="12">
        <v>5600213</v>
      </c>
      <c r="V27" s="12">
        <v>30890906</v>
      </c>
    </row>
    <row r="28" spans="2:23" x14ac:dyDescent="0.2">
      <c r="B28" s="1">
        <v>2022</v>
      </c>
      <c r="C28" s="12">
        <v>28633</v>
      </c>
      <c r="D28" s="12">
        <v>17294</v>
      </c>
      <c r="E28" s="12">
        <v>2596</v>
      </c>
      <c r="F28" s="12">
        <v>49437</v>
      </c>
      <c r="G28" s="12">
        <v>18647</v>
      </c>
      <c r="H28" s="12">
        <v>2514</v>
      </c>
      <c r="I28" s="12">
        <v>2272</v>
      </c>
      <c r="J28" s="12">
        <v>52551</v>
      </c>
      <c r="K28" s="12">
        <v>382087</v>
      </c>
      <c r="L28" s="12">
        <v>60492</v>
      </c>
      <c r="M28" s="12">
        <v>6482</v>
      </c>
      <c r="N28" s="12">
        <v>34069</v>
      </c>
      <c r="O28" s="12">
        <v>517</v>
      </c>
      <c r="P28" s="12">
        <v>45823</v>
      </c>
      <c r="Q28" s="12">
        <f t="shared" si="0"/>
        <v>703414</v>
      </c>
      <c r="R28" s="12">
        <v>8850</v>
      </c>
      <c r="S28" s="12">
        <v>15963</v>
      </c>
      <c r="T28" s="12">
        <v>1134228</v>
      </c>
      <c r="U28" s="12">
        <v>5619121</v>
      </c>
      <c r="V28" s="12">
        <v>30925895</v>
      </c>
    </row>
    <row r="29" spans="2:23" x14ac:dyDescent="0.2">
      <c r="Q29" s="4"/>
      <c r="R29" s="4"/>
      <c r="S29" s="4"/>
    </row>
    <row r="30" spans="2:23" x14ac:dyDescent="0.2">
      <c r="Q30" s="4"/>
      <c r="R30" s="4"/>
      <c r="S30" s="4"/>
    </row>
    <row r="31" spans="2:23" x14ac:dyDescent="0.2">
      <c r="Q31" s="4"/>
      <c r="R31" s="4"/>
      <c r="S31" s="4"/>
    </row>
    <row r="32" spans="2:23" x14ac:dyDescent="0.2">
      <c r="Q32" s="4"/>
      <c r="R32" s="4"/>
      <c r="S32" s="4"/>
    </row>
    <row r="33" spans="17:19" x14ac:dyDescent="0.2">
      <c r="Q33" s="4"/>
      <c r="R33" s="4"/>
      <c r="S33" s="4"/>
    </row>
    <row r="34" spans="17:19" x14ac:dyDescent="0.2">
      <c r="Q34" s="4"/>
      <c r="R34" s="4"/>
      <c r="S34" s="4"/>
    </row>
    <row r="35" spans="17:19" x14ac:dyDescent="0.2">
      <c r="Q35" s="4"/>
      <c r="R35" s="4"/>
      <c r="S35" s="4"/>
    </row>
    <row r="36" spans="17:19" x14ac:dyDescent="0.2">
      <c r="Q36" s="4"/>
      <c r="R36" s="4"/>
      <c r="S36" s="4"/>
    </row>
    <row r="37" spans="17:19" x14ac:dyDescent="0.2">
      <c r="Q37" s="4"/>
      <c r="R37" s="4"/>
      <c r="S37" s="4"/>
    </row>
    <row r="38" spans="17:19" x14ac:dyDescent="0.2">
      <c r="Q38" s="4"/>
      <c r="R38" s="4"/>
      <c r="S38" s="4"/>
    </row>
    <row r="39" spans="17:19" x14ac:dyDescent="0.2">
      <c r="Q39" s="4"/>
      <c r="R39" s="4"/>
      <c r="S39" s="4"/>
    </row>
    <row r="40" spans="17:19" x14ac:dyDescent="0.2">
      <c r="Q40" s="4"/>
      <c r="R40" s="4"/>
      <c r="S40" s="4"/>
    </row>
  </sheetData>
  <phoneticPr fontId="3" type="noConversion"/>
  <pageMargins left="0.75" right="0.75" top="1" bottom="1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>
      <pane xSplit="2" ySplit="5" topLeftCell="C7" activePane="bottomRight" state="frozen"/>
      <selection pane="topRight" activeCell="B1" sqref="B1"/>
      <selection pane="bottomLeft" activeCell="A6" sqref="A6"/>
      <selection pane="bottomRight" activeCell="C30" sqref="C30:V30"/>
    </sheetView>
  </sheetViews>
  <sheetFormatPr baseColWidth="10" defaultColWidth="11.42578125" defaultRowHeight="12.75" x14ac:dyDescent="0.2"/>
  <cols>
    <col min="1" max="1" width="27.5703125" customWidth="1"/>
  </cols>
  <sheetData>
    <row r="1" spans="1:23" x14ac:dyDescent="0.2">
      <c r="A1" s="17" t="s">
        <v>48</v>
      </c>
    </row>
    <row r="2" spans="1:23" ht="38.25" x14ac:dyDescent="0.2">
      <c r="A2" s="8" t="s">
        <v>49</v>
      </c>
    </row>
    <row r="3" spans="1:23" ht="38.25" x14ac:dyDescent="0.2">
      <c r="A3" s="9" t="s">
        <v>14</v>
      </c>
    </row>
    <row r="4" spans="1:23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3" x14ac:dyDescent="0.2">
      <c r="B5" s="1"/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1" t="s">
        <v>29</v>
      </c>
      <c r="R5" s="5" t="s">
        <v>30</v>
      </c>
      <c r="S5" s="5" t="s">
        <v>31</v>
      </c>
      <c r="T5" s="1" t="s">
        <v>32</v>
      </c>
      <c r="U5" s="1" t="s">
        <v>33</v>
      </c>
      <c r="V5" s="1" t="s">
        <v>34</v>
      </c>
    </row>
    <row r="6" spans="1:23" x14ac:dyDescent="0.2">
      <c r="B6" s="1">
        <v>2000</v>
      </c>
      <c r="C6" s="19">
        <f>'Población&gt;65 años'!C6/'Población&lt;16 años'!C6*100</f>
        <v>35.552737264848872</v>
      </c>
      <c r="D6" s="19">
        <f>'Población&gt;65 años'!D6/'Población&lt;16 años'!D6*100</f>
        <v>63.90449438202247</v>
      </c>
      <c r="E6" s="19">
        <f>'Población&gt;65 años'!E6/'Población&lt;16 años'!E6*100</f>
        <v>86.454183266932276</v>
      </c>
      <c r="F6" s="19">
        <f>'Población&gt;65 años'!F6/'Población&lt;16 años'!F6*100</f>
        <v>65.268309736060132</v>
      </c>
      <c r="G6" s="19">
        <f>'Población&gt;65 años'!G6/'Población&lt;16 años'!G6*100</f>
        <v>58.642911296436694</v>
      </c>
      <c r="H6" s="19">
        <f>'Población&gt;65 años'!H6/'Población&lt;16 años'!H6*100</f>
        <v>109.3681917211329</v>
      </c>
      <c r="I6" s="19">
        <f>'Población&gt;65 años'!I6/'Población&lt;16 años'!I6*100</f>
        <v>112.54612546125462</v>
      </c>
      <c r="J6" s="19">
        <f>'Población&gt;65 años'!J6/'Población&lt;16 años'!J6*100</f>
        <v>80.558476457530077</v>
      </c>
      <c r="K6" s="19">
        <f>'Población&gt;65 años'!K6/'Población&lt;16 años'!K6*100</f>
        <v>78.97135903156591</v>
      </c>
      <c r="L6" s="19">
        <f>'Población&gt;65 años'!L6/'Población&lt;16 años'!L6*100</f>
        <v>81.745602165087959</v>
      </c>
      <c r="M6" s="19">
        <f>'Población&gt;65 años'!M6/'Población&lt;16 años'!M6*100</f>
        <v>77.476714648602879</v>
      </c>
      <c r="N6" s="19">
        <f>'Población&gt;65 años'!N6/'Población&lt;16 años'!N6*100</f>
        <v>46.320816149337965</v>
      </c>
      <c r="O6" s="19">
        <f>'Población&gt;65 años'!O6/'Población&lt;16 años'!O6*100</f>
        <v>123.46938775510203</v>
      </c>
      <c r="P6" s="19">
        <f>'Población&gt;65 años'!P6/'Población&lt;16 años'!P6*100</f>
        <v>75.445093291553917</v>
      </c>
      <c r="Q6" s="19">
        <f>'Población&gt;65 años'!Q6/'Población&lt;16 años'!Q6*100</f>
        <v>75.481952929323029</v>
      </c>
      <c r="R6" s="19">
        <f>'Población&gt;65 años'!R6/'Población&lt;16 años'!R6*100</f>
        <v>91.619131197893807</v>
      </c>
      <c r="S6" s="19">
        <f>'Población&gt;65 años'!S6/'Población&lt;16 años'!S6*100</f>
        <v>79.36037903464613</v>
      </c>
      <c r="T6" s="19">
        <f>'Población&gt;65 años'!T6/'Población&lt;16 años'!T6*100</f>
        <v>77.401832714250659</v>
      </c>
      <c r="U6" s="19">
        <f>'Población&gt;65 años'!U6/'Población&lt;16 años'!U6*100</f>
        <v>74.553212783414324</v>
      </c>
      <c r="V6" s="19">
        <f>'Población&gt;65 años'!V6/'Población&lt;16 años'!V6*100</f>
        <v>107.20494066324981</v>
      </c>
      <c r="W6" s="3"/>
    </row>
    <row r="7" spans="1:23" x14ac:dyDescent="0.2">
      <c r="B7" s="1">
        <v>2001</v>
      </c>
      <c r="C7" s="19">
        <f>'Población&gt;65 años'!C7/'Población&lt;16 años'!C7*100</f>
        <v>37.323943661971832</v>
      </c>
      <c r="D7" s="19">
        <f>'Población&gt;65 años'!D7/'Población&lt;16 años'!D7*100</f>
        <v>65.604212860310412</v>
      </c>
      <c r="E7" s="19">
        <f>'Población&gt;65 años'!E7/'Población&lt;16 años'!E7*100</f>
        <v>93.424657534246577</v>
      </c>
      <c r="F7" s="19">
        <f>'Población&gt;65 años'!F7/'Población&lt;16 años'!F7*100</f>
        <v>72.996081225507652</v>
      </c>
      <c r="G7" s="19">
        <f>'Población&gt;65 años'!G7/'Población&lt;16 años'!G7*100</f>
        <v>59.925233644859809</v>
      </c>
      <c r="H7" s="19">
        <f>'Población&gt;65 años'!H7/'Población&lt;16 años'!H7*100</f>
        <v>120.27334851936217</v>
      </c>
      <c r="I7" s="19">
        <f>'Población&gt;65 años'!I7/'Población&lt;16 años'!I7*100</f>
        <v>123.58674463937622</v>
      </c>
      <c r="J7" s="19">
        <f>'Población&gt;65 años'!J7/'Población&lt;16 años'!J7*100</f>
        <v>86.513196139983734</v>
      </c>
      <c r="K7" s="19">
        <f>'Población&gt;65 años'!K7/'Población&lt;16 años'!K7*100</f>
        <v>82.984996396514447</v>
      </c>
      <c r="L7" s="19">
        <f>'Población&gt;65 años'!L7/'Población&lt;16 años'!L7*100</f>
        <v>84.063182226788228</v>
      </c>
      <c r="M7" s="19">
        <f>'Población&gt;65 años'!M7/'Población&lt;16 años'!M7*100</f>
        <v>83.140053523639608</v>
      </c>
      <c r="N7" s="19">
        <f>'Población&gt;65 años'!N7/'Población&lt;16 años'!N7*100</f>
        <v>47.809604043807916</v>
      </c>
      <c r="O7" s="19">
        <f>'Población&gt;65 años'!O7/'Población&lt;16 años'!O7*100</f>
        <v>137.36263736263737</v>
      </c>
      <c r="P7" s="19">
        <f>'Población&gt;65 años'!P7/'Población&lt;16 años'!P7*100</f>
        <v>78.666852212635689</v>
      </c>
      <c r="Q7" s="19">
        <f>'Población&gt;65 años'!Q7/'Población&lt;16 años'!Q7*100</f>
        <v>79.327546785742442</v>
      </c>
      <c r="R7" s="19">
        <f>'Población&gt;65 años'!R7/'Población&lt;16 años'!R7*100</f>
        <v>94.03854773644106</v>
      </c>
      <c r="S7" s="19">
        <f>'Población&gt;65 años'!S7/'Población&lt;16 años'!S7*100</f>
        <v>84.437596302003087</v>
      </c>
      <c r="T7" s="19">
        <f>'Población&gt;65 años'!T7/'Población&lt;16 años'!T7*100</f>
        <v>81.351180759603864</v>
      </c>
      <c r="U7" s="19">
        <f>'Población&gt;65 años'!U7/'Población&lt;16 años'!U7*100</f>
        <v>80.43197936814957</v>
      </c>
      <c r="V7" s="19">
        <f>'Población&gt;65 años'!V7/'Población&lt;16 años'!V7*100</f>
        <v>111.31573015846654</v>
      </c>
      <c r="W7" s="3"/>
    </row>
    <row r="8" spans="1:23" x14ac:dyDescent="0.2">
      <c r="B8" s="1">
        <v>2002</v>
      </c>
      <c r="C8" s="19">
        <f>'Población&gt;65 años'!C8/'Población&lt;16 años'!C8*100</f>
        <v>38.470705064548163</v>
      </c>
      <c r="D8" s="19">
        <f>'Población&gt;65 años'!D8/'Población&lt;16 años'!D8*100</f>
        <v>66.344086021505376</v>
      </c>
      <c r="E8" s="19">
        <f>'Población&gt;65 años'!E8/'Población&lt;16 años'!E8*100</f>
        <v>93.16005471956224</v>
      </c>
      <c r="F8" s="19">
        <f>'Población&gt;65 años'!F8/'Población&lt;16 años'!F8*100</f>
        <v>71.37504072987943</v>
      </c>
      <c r="G8" s="19">
        <f>'Población&gt;65 años'!G8/'Población&lt;16 años'!G8*100</f>
        <v>62.175204157386787</v>
      </c>
      <c r="H8" s="19">
        <f>'Población&gt;65 años'!H8/'Población&lt;16 años'!H8*100</f>
        <v>133.08457711442787</v>
      </c>
      <c r="I8" s="19">
        <f>'Población&gt;65 años'!I8/'Población&lt;16 años'!I8*100</f>
        <v>125.19230769230769</v>
      </c>
      <c r="J8" s="19">
        <f>'Población&gt;65 años'!J8/'Población&lt;16 años'!J8*100</f>
        <v>89.508453700593435</v>
      </c>
      <c r="K8" s="19">
        <f>'Población&gt;65 años'!K8/'Población&lt;16 años'!K8*100</f>
        <v>85.626535626535627</v>
      </c>
      <c r="L8" s="19">
        <f>'Población&gt;65 años'!L8/'Población&lt;16 años'!L8*100</f>
        <v>85.399683659812638</v>
      </c>
      <c r="M8" s="19">
        <f>'Población&gt;65 años'!M8/'Población&lt;16 años'!M8*100</f>
        <v>89.385474860335194</v>
      </c>
      <c r="N8" s="19">
        <f>'Población&gt;65 años'!N8/'Población&lt;16 años'!N8*100</f>
        <v>49.225819424894432</v>
      </c>
      <c r="O8" s="19">
        <f>'Población&gt;65 años'!O8/'Población&lt;16 años'!O8*100</f>
        <v>131.25</v>
      </c>
      <c r="P8" s="19">
        <f>'Población&gt;65 años'!P8/'Población&lt;16 años'!P8*100</f>
        <v>77.713253323009425</v>
      </c>
      <c r="Q8" s="19">
        <f>'Población&gt;65 años'!Q8/'Población&lt;16 años'!Q8*100</f>
        <v>81.222554390582317</v>
      </c>
      <c r="R8" s="19">
        <f>'Población&gt;65 años'!R8/'Población&lt;16 años'!R8*100</f>
        <v>95.295162006213943</v>
      </c>
      <c r="S8" s="19">
        <f>'Población&gt;65 años'!S8/'Población&lt;16 años'!S8*100</f>
        <v>92.083742230945376</v>
      </c>
      <c r="T8" s="19">
        <f>'Población&gt;65 años'!T8/'Población&lt;16 años'!T8*100</f>
        <v>83.590681589100129</v>
      </c>
      <c r="U8" s="19">
        <f>'Población&gt;65 años'!U8/'Población&lt;16 años'!U8*100</f>
        <v>82.54039127175578</v>
      </c>
      <c r="V8" s="19">
        <f>'Población&gt;65 años'!V8/'Población&lt;16 años'!V8*100</f>
        <v>112.591059502547</v>
      </c>
      <c r="W8" s="3"/>
    </row>
    <row r="9" spans="1:23" x14ac:dyDescent="0.2">
      <c r="B9" s="1">
        <v>2003</v>
      </c>
      <c r="C9" s="19">
        <f>'Población&gt;65 años'!C9/'Población&lt;16 años'!C9*100</f>
        <v>39.655491757732911</v>
      </c>
      <c r="D9" s="19">
        <f>'Población&gt;65 años'!D9/'Población&lt;16 años'!D9*100</f>
        <v>65.419847328244273</v>
      </c>
      <c r="E9" s="19">
        <f>'Población&gt;65 años'!E9/'Población&lt;16 años'!E9*100</f>
        <v>100</v>
      </c>
      <c r="F9" s="19">
        <f>'Población&gt;65 años'!F9/'Población&lt;16 años'!F9*100</f>
        <v>76.691276178996532</v>
      </c>
      <c r="G9" s="19">
        <f>'Población&gt;65 años'!G9/'Población&lt;16 años'!G9*100</f>
        <v>60.681114551083596</v>
      </c>
      <c r="H9" s="19">
        <f>'Población&gt;65 años'!H9/'Población&lt;16 años'!H9*100</f>
        <v>120.80378250591018</v>
      </c>
      <c r="I9" s="19">
        <f>'Población&gt;65 años'!I9/'Población&lt;16 años'!I9*100</f>
        <v>123.01886792452829</v>
      </c>
      <c r="J9" s="19">
        <f>'Población&gt;65 años'!J9/'Población&lt;16 años'!J9*100</f>
        <v>96.518542545140022</v>
      </c>
      <c r="K9" s="19">
        <f>'Población&gt;65 años'!K9/'Población&lt;16 años'!K9*100</f>
        <v>85.107798340221805</v>
      </c>
      <c r="L9" s="19">
        <f>'Población&gt;65 años'!L9/'Población&lt;16 años'!L9*100</f>
        <v>85.040401834461676</v>
      </c>
      <c r="M9" s="19">
        <f>'Población&gt;65 años'!M9/'Población&lt;16 años'!M9*100</f>
        <v>83.224222585924707</v>
      </c>
      <c r="N9" s="19">
        <f>'Población&gt;65 años'!N9/'Población&lt;16 años'!N9*100</f>
        <v>49.061371841155236</v>
      </c>
      <c r="O9" s="19">
        <f>'Población&gt;65 años'!O9/'Población&lt;16 años'!O9*100</f>
        <v>124.24242424242425</v>
      </c>
      <c r="P9" s="19">
        <f>'Población&gt;65 años'!P9/'Población&lt;16 años'!P9*100</f>
        <v>81.790573372206026</v>
      </c>
      <c r="Q9" s="19">
        <f>'Población&gt;65 años'!Q9/'Población&lt;16 años'!Q9*100</f>
        <v>81.511365429608446</v>
      </c>
      <c r="R9" s="19">
        <f>'Población&gt;65 años'!R9/'Población&lt;16 años'!R9*100</f>
        <v>98.071021481806213</v>
      </c>
      <c r="S9" s="19">
        <f>'Población&gt;65 años'!S9/'Población&lt;16 años'!S9*100</f>
        <v>86.446670595167944</v>
      </c>
      <c r="T9" s="19">
        <f>'Población&gt;65 años'!T9/'Población&lt;16 años'!T9*100</f>
        <v>83.127284297430705</v>
      </c>
      <c r="U9" s="19">
        <f>'Población&gt;65 años'!U9/'Población&lt;16 años'!U9*100</f>
        <v>82.827892134052988</v>
      </c>
      <c r="V9" s="19">
        <f>'Población&gt;65 años'!V9/'Población&lt;16 años'!V9*100</f>
        <v>111.99033234562665</v>
      </c>
      <c r="W9" s="3"/>
    </row>
    <row r="10" spans="1:23" x14ac:dyDescent="0.2">
      <c r="B10" s="1">
        <v>2004</v>
      </c>
      <c r="C10" s="19">
        <f>'Población&gt;65 años'!C10/'Población&lt;16 años'!C10*100</f>
        <v>39.804469273743017</v>
      </c>
      <c r="D10" s="19">
        <f>'Población&gt;65 años'!D10/'Población&lt;16 años'!D10*100</f>
        <v>64.924623115577887</v>
      </c>
      <c r="E10" s="19">
        <f>'Población&gt;65 años'!E10/'Población&lt;16 años'!E10*100</f>
        <v>101.82584269662922</v>
      </c>
      <c r="F10" s="19">
        <f>'Población&gt;65 años'!F10/'Población&lt;16 años'!F10*100</f>
        <v>64.195767882643125</v>
      </c>
      <c r="G10" s="19">
        <f>'Población&gt;65 años'!G10/'Población&lt;16 años'!G10*100</f>
        <v>62.567204301075272</v>
      </c>
      <c r="H10" s="19">
        <f>'Población&gt;65 años'!H10/'Población&lt;16 años'!H10*100</f>
        <v>117.96536796536796</v>
      </c>
      <c r="I10" s="19">
        <f>'Población&gt;65 años'!I10/'Población&lt;16 años'!I10*100</f>
        <v>119.17293233082707</v>
      </c>
      <c r="J10" s="19">
        <f>'Población&gt;65 años'!J10/'Población&lt;16 años'!J10*100</f>
        <v>99.103187466234459</v>
      </c>
      <c r="K10" s="19">
        <f>'Población&gt;65 años'!K10/'Población&lt;16 años'!K10*100</f>
        <v>85.890103605288047</v>
      </c>
      <c r="L10" s="19">
        <f>'Población&gt;65 años'!L10/'Población&lt;16 años'!L10*100</f>
        <v>77.966279191538376</v>
      </c>
      <c r="M10" s="19">
        <f>'Población&gt;65 años'!M10/'Población&lt;16 años'!M10*100</f>
        <v>84.819277108433738</v>
      </c>
      <c r="N10" s="19">
        <f>'Población&gt;65 años'!N10/'Población&lt;16 años'!N10*100</f>
        <v>47.874460312188646</v>
      </c>
      <c r="O10" s="19">
        <f>'Población&gt;65 años'!O10/'Población&lt;16 años'!O10*100</f>
        <v>109.90990990990991</v>
      </c>
      <c r="P10" s="19">
        <f>'Población&gt;65 años'!P10/'Población&lt;16 años'!P10*100</f>
        <v>79.708269615339361</v>
      </c>
      <c r="Q10" s="19">
        <f>'Población&gt;65 años'!Q10/'Población&lt;16 años'!Q10*100</f>
        <v>80.652412354940481</v>
      </c>
      <c r="R10" s="19">
        <f>'Población&gt;65 años'!R10/'Población&lt;16 años'!R10*100</f>
        <v>97.705207413945288</v>
      </c>
      <c r="S10" s="19">
        <f>'Población&gt;65 años'!S10/'Población&lt;16 años'!S10*100</f>
        <v>81.01772441395083</v>
      </c>
      <c r="T10" s="19">
        <f>'Población&gt;65 años'!T10/'Población&lt;16 años'!T10*100</f>
        <v>82.460070764855658</v>
      </c>
      <c r="U10" s="19">
        <f>'Población&gt;65 años'!U10/'Población&lt;16 años'!U10*100</f>
        <v>83.085497367131879</v>
      </c>
      <c r="V10" s="19">
        <f>'Población&gt;65 años'!V10/'Población&lt;16 años'!V10*100</f>
        <v>111.10864406227677</v>
      </c>
      <c r="W10" s="3"/>
    </row>
    <row r="11" spans="1:23" x14ac:dyDescent="0.2">
      <c r="B11" s="1">
        <v>2005</v>
      </c>
      <c r="C11" s="19">
        <f>'Población&gt;65 años'!C11/'Población&lt;16 años'!C11*100</f>
        <v>39.438943894389439</v>
      </c>
      <c r="D11" s="19">
        <f>'Población&gt;65 años'!D11/'Población&lt;16 años'!D11*100</f>
        <v>64.292635658914733</v>
      </c>
      <c r="E11" s="19">
        <f>'Población&gt;65 años'!E11/'Población&lt;16 años'!E11*100</f>
        <v>102.37099023709901</v>
      </c>
      <c r="F11" s="19">
        <f>'Población&gt;65 años'!F11/'Población&lt;16 años'!F11*100</f>
        <v>67.914840325610513</v>
      </c>
      <c r="G11" s="19">
        <f>'Población&gt;65 años'!G11/'Población&lt;16 años'!G11*100</f>
        <v>58.996593372561165</v>
      </c>
      <c r="H11" s="19">
        <f>'Población&gt;65 años'!H11/'Población&lt;16 años'!H11*100</f>
        <v>120.80679405520169</v>
      </c>
      <c r="I11" s="19">
        <f>'Población&gt;65 años'!I11/'Población&lt;16 años'!I11*100</f>
        <v>120.41587901701322</v>
      </c>
      <c r="J11" s="19">
        <f>'Población&gt;65 años'!J11/'Población&lt;16 años'!J11*100</f>
        <v>102.80129612208633</v>
      </c>
      <c r="K11" s="19">
        <f>'Población&gt;65 años'!K11/'Población&lt;16 años'!K11*100</f>
        <v>84.538428510090171</v>
      </c>
      <c r="L11" s="19">
        <f>'Población&gt;65 años'!L11/'Población&lt;16 años'!L11*100</f>
        <v>76.378561081603095</v>
      </c>
      <c r="M11" s="19">
        <f>'Población&gt;65 años'!M11/'Población&lt;16 años'!M11*100</f>
        <v>79.049034175334327</v>
      </c>
      <c r="N11" s="19">
        <f>'Población&gt;65 años'!N11/'Población&lt;16 años'!N11*100</f>
        <v>48.974116161616159</v>
      </c>
      <c r="O11" s="19">
        <f>'Población&gt;65 años'!O11/'Población&lt;16 años'!O11*100</f>
        <v>119.41747572815532</v>
      </c>
      <c r="P11" s="19">
        <f>'Población&gt;65 años'!P11/'Población&lt;16 años'!P11*100</f>
        <v>81.954036001358546</v>
      </c>
      <c r="Q11" s="19">
        <f>'Población&gt;65 años'!Q11/'Población&lt;16 años'!Q11*100</f>
        <v>80.056144851098352</v>
      </c>
      <c r="R11" s="19">
        <f>'Población&gt;65 años'!R11/'Población&lt;16 años'!R11*100</f>
        <v>96.301188903566711</v>
      </c>
      <c r="S11" s="19">
        <f>'Población&gt;65 años'!S11/'Población&lt;16 años'!S11*100</f>
        <v>80.205726994717821</v>
      </c>
      <c r="T11" s="19">
        <f>'Población&gt;65 años'!T11/'Población&lt;16 años'!T11*100</f>
        <v>82.089940421173097</v>
      </c>
      <c r="U11" s="19">
        <f>'Población&gt;65 años'!U11/'Población&lt;16 años'!U11*100</f>
        <v>82.887736138530741</v>
      </c>
      <c r="V11" s="19">
        <f>'Población&gt;65 años'!V11/'Población&lt;16 años'!V11*100</f>
        <v>109.1252276522068</v>
      </c>
      <c r="W11" s="3"/>
    </row>
    <row r="12" spans="1:23" x14ac:dyDescent="0.2">
      <c r="B12" s="1">
        <v>2006</v>
      </c>
      <c r="C12" s="19">
        <f>'Población&gt;65 años'!C12/'Población&lt;16 años'!C12*100</f>
        <v>40.159449742066592</v>
      </c>
      <c r="D12" s="19">
        <f>'Población&gt;65 años'!D12/'Población&lt;16 años'!D12*100</f>
        <v>63.378974239962872</v>
      </c>
      <c r="E12" s="19">
        <f>'Población&gt;65 años'!E12/'Población&lt;16 años'!E12*100</f>
        <v>107.39130434782609</v>
      </c>
      <c r="F12" s="19">
        <f>'Población&gt;65 años'!F12/'Población&lt;16 años'!F12*100</f>
        <v>65.685730149916708</v>
      </c>
      <c r="G12" s="19">
        <f>'Población&gt;65 años'!G12/'Población&lt;16 años'!G12*100</f>
        <v>58.328428487345498</v>
      </c>
      <c r="H12" s="19">
        <f>'Población&gt;65 años'!H12/'Población&lt;16 años'!H12*100</f>
        <v>111.5686274509804</v>
      </c>
      <c r="I12" s="19">
        <f>'Población&gt;65 años'!I12/'Población&lt;16 años'!I12*100</f>
        <v>121.71428571428571</v>
      </c>
      <c r="J12" s="19">
        <f>'Población&gt;65 años'!J12/'Población&lt;16 años'!J12*100</f>
        <v>109.41313806643321</v>
      </c>
      <c r="K12" s="19">
        <f>'Población&gt;65 años'!K12/'Población&lt;16 años'!K12*100</f>
        <v>85.41964533407311</v>
      </c>
      <c r="L12" s="19">
        <f>'Población&gt;65 años'!L12/'Población&lt;16 años'!L12*100</f>
        <v>76.485325697924125</v>
      </c>
      <c r="M12" s="19">
        <f>'Población&gt;65 años'!M12/'Población&lt;16 años'!M12*100</f>
        <v>78.816654492330159</v>
      </c>
      <c r="N12" s="19">
        <f>'Población&gt;65 años'!N12/'Población&lt;16 años'!N12*100</f>
        <v>51.166666666666671</v>
      </c>
      <c r="O12" s="19">
        <f>'Población&gt;65 años'!O12/'Población&lt;16 años'!O12*100</f>
        <v>121.15384615384615</v>
      </c>
      <c r="P12" s="19">
        <f>'Población&gt;65 años'!P12/'Población&lt;16 años'!P12*100</f>
        <v>86.594879683551255</v>
      </c>
      <c r="Q12" s="19">
        <f>'Población&gt;65 años'!Q12/'Población&lt;16 años'!Q12*100</f>
        <v>80.93443954736486</v>
      </c>
      <c r="R12" s="19">
        <f>'Población&gt;65 años'!R12/'Población&lt;16 años'!R12*100</f>
        <v>95.714910362920861</v>
      </c>
      <c r="S12" s="19">
        <f>'Población&gt;65 años'!S12/'Población&lt;16 años'!S12*100</f>
        <v>79.530744336569583</v>
      </c>
      <c r="T12" s="19">
        <f>'Población&gt;65 años'!T12/'Población&lt;16 años'!T12*100</f>
        <v>83.567322464921276</v>
      </c>
      <c r="U12" s="19">
        <f>'Población&gt;65 años'!U12/'Población&lt;16 años'!U12*100</f>
        <v>84.137197469875275</v>
      </c>
      <c r="V12" s="19">
        <f>'Población&gt;65 años'!V12/'Población&lt;16 años'!V12*100</f>
        <v>109.65857735264595</v>
      </c>
      <c r="W12" s="3"/>
    </row>
    <row r="13" spans="1:23" x14ac:dyDescent="0.2">
      <c r="B13" s="1">
        <v>2007</v>
      </c>
      <c r="C13" s="19">
        <f>'Población&gt;65 años'!C13/'Población&lt;16 años'!C13*100</f>
        <v>40.673922767258084</v>
      </c>
      <c r="D13" s="19">
        <f>'Población&gt;65 años'!D13/'Población&lt;16 años'!D13*100</f>
        <v>62.382234185733509</v>
      </c>
      <c r="E13" s="19">
        <f>'Población&gt;65 años'!E13/'Población&lt;16 años'!E13*100</f>
        <v>107.10059171597632</v>
      </c>
      <c r="F13" s="19">
        <f>'Población&gt;65 años'!F13/'Población&lt;16 años'!F13*100</f>
        <v>69.228228558846197</v>
      </c>
      <c r="G13" s="19">
        <f>'Población&gt;65 años'!G13/'Población&lt;16 años'!G13*100</f>
        <v>56.511056511056509</v>
      </c>
      <c r="H13" s="19">
        <f>'Población&gt;65 años'!H13/'Población&lt;16 años'!H13*100</f>
        <v>111.89083820662769</v>
      </c>
      <c r="I13" s="19">
        <f>'Población&gt;65 años'!I13/'Población&lt;16 años'!I13*100</f>
        <v>115.30054644808743</v>
      </c>
      <c r="J13" s="19">
        <f>'Población&gt;65 años'!J13/'Población&lt;16 años'!J13*100</f>
        <v>113.60846560846561</v>
      </c>
      <c r="K13" s="19">
        <f>'Población&gt;65 años'!K13/'Población&lt;16 años'!K13*100</f>
        <v>84.379152360400965</v>
      </c>
      <c r="L13" s="19">
        <f>'Población&gt;65 años'!L13/'Población&lt;16 años'!L13*100</f>
        <v>74.868233916171661</v>
      </c>
      <c r="M13" s="19">
        <f>'Población&gt;65 años'!M13/'Población&lt;16 años'!M13*100</f>
        <v>77.110956036287504</v>
      </c>
      <c r="N13" s="19">
        <f>'Población&gt;65 años'!N13/'Población&lt;16 años'!N13*100</f>
        <v>51.496152750071246</v>
      </c>
      <c r="O13" s="19">
        <f>'Población&gt;65 años'!O13/'Población&lt;16 años'!O13*100</f>
        <v>106.36363636363637</v>
      </c>
      <c r="P13" s="19">
        <f>'Población&gt;65 años'!P13/'Población&lt;16 años'!P13*100</f>
        <v>86.236014355077046</v>
      </c>
      <c r="Q13" s="19">
        <f>'Población&gt;65 años'!Q13/'Población&lt;16 años'!Q13*100</f>
        <v>80.338652927871323</v>
      </c>
      <c r="R13" s="19">
        <f>'Población&gt;65 años'!R13/'Población&lt;16 años'!R13*100</f>
        <v>97.069116360454942</v>
      </c>
      <c r="S13" s="19">
        <f>'Población&gt;65 años'!S13/'Población&lt;16 años'!S13*100</f>
        <v>77.695755338781964</v>
      </c>
      <c r="T13" s="19">
        <f>'Población&gt;65 años'!T13/'Población&lt;16 años'!T13*100</f>
        <v>83.338219636767633</v>
      </c>
      <c r="U13" s="19">
        <f>'Población&gt;65 años'!U13/'Población&lt;16 años'!U13*100</f>
        <v>84.012991185570357</v>
      </c>
      <c r="V13" s="19">
        <f>'Población&gt;65 años'!V13/'Población&lt;16 años'!V13*100</f>
        <v>108.71997032216902</v>
      </c>
      <c r="W13" s="3"/>
    </row>
    <row r="14" spans="1:23" x14ac:dyDescent="0.2">
      <c r="B14" s="1">
        <v>2008</v>
      </c>
      <c r="C14" s="19">
        <f>'Población&gt;65 años'!C14/'Población&lt;16 años'!C14*100</f>
        <v>41.269841269841265</v>
      </c>
      <c r="D14" s="19">
        <f>'Población&gt;65 años'!D14/'Población&lt;16 años'!D14*100</f>
        <v>63.733391417991726</v>
      </c>
      <c r="E14" s="19">
        <f>'Población&gt;65 años'!E14/'Población&lt;16 años'!E14*100</f>
        <v>110.74626865671642</v>
      </c>
      <c r="F14" s="19">
        <f>'Población&gt;65 años'!F14/'Población&lt;16 años'!F14*100</f>
        <v>68.843866545711123</v>
      </c>
      <c r="G14" s="19">
        <f>'Población&gt;65 años'!G14/'Población&lt;16 años'!G14*100</f>
        <v>53.770086526576023</v>
      </c>
      <c r="H14" s="19">
        <f>'Población&gt;65 años'!H14/'Población&lt;16 años'!H14*100</f>
        <v>109.34579439252336</v>
      </c>
      <c r="I14" s="19">
        <f>'Población&gt;65 años'!I14/'Población&lt;16 años'!I14*100</f>
        <v>106.46766169154229</v>
      </c>
      <c r="J14" s="19">
        <f>'Población&gt;65 años'!J14/'Población&lt;16 años'!J14*100</f>
        <v>113.97257531778602</v>
      </c>
      <c r="K14" s="19">
        <f>'Población&gt;65 años'!K14/'Población&lt;16 años'!K14*100</f>
        <v>85.519279035042203</v>
      </c>
      <c r="L14" s="19">
        <f>'Población&gt;65 años'!L14/'Población&lt;16 años'!L14*100</f>
        <v>74.119691703188764</v>
      </c>
      <c r="M14" s="19">
        <f>'Población&gt;65 años'!M14/'Población&lt;16 años'!M14*100</f>
        <v>72.674791533033996</v>
      </c>
      <c r="N14" s="19">
        <f>'Población&gt;65 años'!N14/'Población&lt;16 años'!N14*100</f>
        <v>52.441700960219485</v>
      </c>
      <c r="O14" s="19">
        <f>'Población&gt;65 años'!O14/'Población&lt;16 años'!O14*100</f>
        <v>97.391304347826093</v>
      </c>
      <c r="P14" s="19">
        <f>'Población&gt;65 años'!P14/'Población&lt;16 años'!P14*100</f>
        <v>87.675949367088606</v>
      </c>
      <c r="Q14" s="19">
        <f>'Población&gt;65 años'!Q14/'Población&lt;16 años'!Q14*100</f>
        <v>80.813162821615222</v>
      </c>
      <c r="R14" s="19">
        <f>'Población&gt;65 años'!R14/'Población&lt;16 años'!R14*100</f>
        <v>99.690539345711755</v>
      </c>
      <c r="S14" s="19">
        <f>'Población&gt;65 años'!S14/'Población&lt;16 años'!S14*100</f>
        <v>78.293568464730285</v>
      </c>
      <c r="T14" s="19">
        <f>'Población&gt;65 años'!T14/'Población&lt;16 años'!T14*100</f>
        <v>83.99792931149608</v>
      </c>
      <c r="U14" s="19">
        <f>'Población&gt;65 años'!U14/'Población&lt;16 años'!U14*100</f>
        <v>83.990062540847404</v>
      </c>
      <c r="V14" s="19">
        <f>'Población&gt;65 años'!V14/'Población&lt;16 años'!V14*100</f>
        <v>107.29500766169508</v>
      </c>
      <c r="W14" s="3"/>
    </row>
    <row r="15" spans="1:23" x14ac:dyDescent="0.2">
      <c r="B15" s="1">
        <v>2009</v>
      </c>
      <c r="C15" s="19">
        <f>'Población&gt;65 años'!C15/'Población&lt;16 años'!C15*100</f>
        <v>42.023809523809526</v>
      </c>
      <c r="D15" s="19">
        <f>'Población&gt;65 años'!D15/'Población&lt;16 años'!D15*100</f>
        <v>63.40118744698897</v>
      </c>
      <c r="E15" s="19">
        <f>'Población&gt;65 años'!E15/'Población&lt;16 años'!E15*100</f>
        <v>112.87878787878789</v>
      </c>
      <c r="F15" s="19">
        <f>'Población&gt;65 años'!F15/'Población&lt;16 años'!F15*100</f>
        <v>72.533773933326856</v>
      </c>
      <c r="G15" s="19">
        <f>'Población&gt;65 años'!G15/'Población&lt;16 años'!G15*100</f>
        <v>53.815070121226526</v>
      </c>
      <c r="H15" s="19">
        <f>'Población&gt;65 años'!H15/'Población&lt;16 años'!H15*100</f>
        <v>106.98113207547171</v>
      </c>
      <c r="I15" s="19">
        <f>'Población&gt;65 años'!I15/'Población&lt;16 años'!I15*100</f>
        <v>115.01706484641639</v>
      </c>
      <c r="J15" s="19">
        <f>'Población&gt;65 años'!J15/'Población&lt;16 años'!J15*100</f>
        <v>118.78874582737244</v>
      </c>
      <c r="K15" s="19">
        <f>'Población&gt;65 años'!K15/'Población&lt;16 años'!K15*100</f>
        <v>85.665422237053406</v>
      </c>
      <c r="L15" s="19">
        <f>'Población&gt;65 años'!L15/'Población&lt;16 años'!L15*100</f>
        <v>75.305871280677621</v>
      </c>
      <c r="M15" s="19">
        <f>'Población&gt;65 años'!M15/'Población&lt;16 años'!M15*100</f>
        <v>72.298994974874375</v>
      </c>
      <c r="N15" s="19">
        <f>'Población&gt;65 años'!N15/'Población&lt;16 años'!N15*100</f>
        <v>53.591595535128036</v>
      </c>
      <c r="O15" s="19">
        <f>'Población&gt;65 años'!O15/'Población&lt;16 años'!O15*100</f>
        <v>110.28037383177569</v>
      </c>
      <c r="P15" s="19">
        <f>'Población&gt;65 años'!P15/'Población&lt;16 años'!P15*100</f>
        <v>89.424114588443047</v>
      </c>
      <c r="Q15" s="19">
        <f>'Población&gt;65 años'!Q15/'Población&lt;16 años'!Q15*100</f>
        <v>81.635928129476312</v>
      </c>
      <c r="R15" s="19">
        <f>'Población&gt;65 años'!R15/'Población&lt;16 años'!R15*100</f>
        <v>103.29868956168097</v>
      </c>
      <c r="S15" s="19">
        <f>'Población&gt;65 años'!S15/'Población&lt;16 años'!S15*100</f>
        <v>76.711309523809518</v>
      </c>
      <c r="T15" s="19">
        <f>'Población&gt;65 años'!T15/'Población&lt;16 años'!T15*100</f>
        <v>85.154677722668836</v>
      </c>
      <c r="U15" s="19">
        <f>'Población&gt;65 años'!U15/'Población&lt;16 años'!U15*100</f>
        <v>84.829173930298225</v>
      </c>
      <c r="V15" s="19">
        <f>'Población&gt;65 años'!V15/'Población&lt;16 años'!V15*100</f>
        <v>107.11477703941729</v>
      </c>
      <c r="W15" s="3"/>
    </row>
    <row r="16" spans="1:23" x14ac:dyDescent="0.2">
      <c r="B16" s="1">
        <v>2010</v>
      </c>
      <c r="C16" s="19">
        <f>'Población&gt;65 años'!C16/'Población&lt;16 años'!C16*100</f>
        <v>44.445894791802637</v>
      </c>
      <c r="D16" s="19">
        <f>'Población&gt;65 años'!D16/'Población&lt;16 años'!D16*100</f>
        <v>64.210308424756775</v>
      </c>
      <c r="E16" s="19">
        <f>'Población&gt;65 años'!E16/'Población&lt;16 años'!E16*100</f>
        <v>116.875</v>
      </c>
      <c r="F16" s="19">
        <f>'Población&gt;65 años'!F16/'Población&lt;16 años'!F16*100</f>
        <v>76.990566037735846</v>
      </c>
      <c r="G16" s="19">
        <f>'Población&gt;65 años'!G16/'Población&lt;16 años'!G16*100</f>
        <v>52.760323159784562</v>
      </c>
      <c r="H16" s="19">
        <f>'Población&gt;65 años'!H16/'Población&lt;16 años'!H16*100</f>
        <v>115.2963671128107</v>
      </c>
      <c r="I16" s="19">
        <f>'Población&gt;65 años'!I16/'Población&lt;16 años'!I16*100</f>
        <v>112.73344651952462</v>
      </c>
      <c r="J16" s="19">
        <f>'Población&gt;65 años'!J16/'Población&lt;16 años'!J16*100</f>
        <v>126.41889945260732</v>
      </c>
      <c r="K16" s="19">
        <f>'Población&gt;65 años'!K16/'Población&lt;16 años'!K16*100</f>
        <v>87.543519502991643</v>
      </c>
      <c r="L16" s="19">
        <f>'Población&gt;65 años'!L16/'Población&lt;16 años'!L16*100</f>
        <v>78.237941217831533</v>
      </c>
      <c r="M16" s="19">
        <f>'Población&gt;65 años'!M16/'Población&lt;16 años'!M16*100</f>
        <v>71.679805942995756</v>
      </c>
      <c r="N16" s="19">
        <f>'Población&gt;65 años'!N16/'Población&lt;16 años'!N16*100</f>
        <v>53.872351160443998</v>
      </c>
      <c r="O16" s="19">
        <f>'Población&gt;65 años'!O16/'Población&lt;16 años'!O16*100</f>
        <v>101.76991150442478</v>
      </c>
      <c r="P16" s="19">
        <f>'Población&gt;65 años'!P16/'Población&lt;16 años'!P16*100</f>
        <v>91.986229320072681</v>
      </c>
      <c r="Q16" s="19">
        <f>'Población&gt;65 años'!Q16/'Población&lt;16 años'!Q16*100</f>
        <v>83.813288161114258</v>
      </c>
      <c r="R16" s="19">
        <f>'Población&gt;65 años'!R16/'Población&lt;16 años'!R16*100</f>
        <v>106.60633484162896</v>
      </c>
      <c r="S16" s="19">
        <f>'Población&gt;65 años'!S16/'Población&lt;16 años'!S16*100</f>
        <v>77.888446215139439</v>
      </c>
      <c r="T16" s="19">
        <f>'Población&gt;65 años'!T16/'Población&lt;16 años'!T16*100</f>
        <v>87.464698750571714</v>
      </c>
      <c r="U16" s="19">
        <f>'Población&gt;65 años'!U16/'Población&lt;16 años'!U16*100</f>
        <v>85.982444387185424</v>
      </c>
      <c r="V16" s="19">
        <f>'Población&gt;65 años'!V16/'Población&lt;16 años'!V16*100</f>
        <v>107.58759709271253</v>
      </c>
      <c r="W16" s="3"/>
    </row>
    <row r="17" spans="2:22" x14ac:dyDescent="0.2">
      <c r="B17" s="1">
        <v>2011</v>
      </c>
      <c r="C17" s="19">
        <f>'Población&gt;65 años'!C17/'Población&lt;16 años'!C17*100</f>
        <v>45.943551449183644</v>
      </c>
      <c r="D17" s="19">
        <f>'Población&gt;65 años'!D17/'Población&lt;16 años'!D17*100</f>
        <v>67.568701489406337</v>
      </c>
      <c r="E17" s="19">
        <f>'Población&gt;65 años'!E17/'Población&lt;16 años'!E17*100</f>
        <v>123.07692307692308</v>
      </c>
      <c r="F17" s="19">
        <f>'Población&gt;65 años'!F17/'Población&lt;16 años'!F17*100</f>
        <v>81.020558002936866</v>
      </c>
      <c r="G17" s="19">
        <f>'Población&gt;65 años'!G17/'Población&lt;16 años'!G17*100</f>
        <v>53.372243839169911</v>
      </c>
      <c r="H17" s="19">
        <f>'Población&gt;65 años'!H17/'Población&lt;16 años'!H17*100</f>
        <v>123.74517374517376</v>
      </c>
      <c r="I17" s="19">
        <f>'Población&gt;65 años'!I17/'Población&lt;16 años'!I17*100</f>
        <v>113.51351351351352</v>
      </c>
      <c r="J17" s="19">
        <f>'Población&gt;65 años'!J17/'Población&lt;16 años'!J17*100</f>
        <v>130.15769338434265</v>
      </c>
      <c r="K17" s="19">
        <f>'Población&gt;65 años'!K17/'Población&lt;16 años'!K17*100</f>
        <v>89.229859785945408</v>
      </c>
      <c r="L17" s="19">
        <f>'Población&gt;65 años'!L17/'Población&lt;16 años'!L17*100</f>
        <v>80.315653999864523</v>
      </c>
      <c r="M17" s="19">
        <f>'Población&gt;65 años'!M17/'Población&lt;16 años'!M17*100</f>
        <v>75.076173065204145</v>
      </c>
      <c r="N17" s="19">
        <f>'Población&gt;65 años'!N17/'Población&lt;16 años'!N17*100</f>
        <v>54.755720470006189</v>
      </c>
      <c r="O17" s="19">
        <f>'Población&gt;65 años'!O17/'Población&lt;16 años'!O17*100</f>
        <v>102.58620689655173</v>
      </c>
      <c r="P17" s="19">
        <f>'Población&gt;65 años'!P17/'Población&lt;16 años'!P17*100</f>
        <v>95.086759713315729</v>
      </c>
      <c r="Q17" s="19">
        <f>'Población&gt;65 años'!Q17/'Población&lt;16 años'!Q17*100</f>
        <v>85.871924956754938</v>
      </c>
      <c r="R17" s="19">
        <f>'Población&gt;65 años'!R17/'Población&lt;16 años'!R17*100</f>
        <v>110.28466483011938</v>
      </c>
      <c r="S17" s="19">
        <f>'Población&gt;65 años'!S17/'Población&lt;16 años'!S17*100</f>
        <v>81.426411290322577</v>
      </c>
      <c r="T17" s="19">
        <f>'Población&gt;65 años'!T17/'Población&lt;16 años'!T17*100</f>
        <v>89.861306937530571</v>
      </c>
      <c r="U17" s="19">
        <f>'Población&gt;65 años'!U17/'Población&lt;16 años'!U17*100</f>
        <v>87.593180379162604</v>
      </c>
      <c r="V17" s="19">
        <f>'Población&gt;65 años'!V17/'Población&lt;16 años'!V17*100</f>
        <v>108.68411302853296</v>
      </c>
    </row>
    <row r="18" spans="2:22" x14ac:dyDescent="0.2">
      <c r="B18" s="1">
        <v>2012</v>
      </c>
      <c r="C18" s="19">
        <f>'Población&gt;65 años'!C18/'Población&lt;16 años'!C18*100</f>
        <v>47.768471058882362</v>
      </c>
      <c r="D18" s="19">
        <f>'Población&gt;65 años'!D18/'Población&lt;16 años'!D18*100</f>
        <v>69.587952311231959</v>
      </c>
      <c r="E18" s="19">
        <f>'Población&gt;65 años'!E18/'Población&lt;16 años'!E18*100</f>
        <v>127.96747967479676</v>
      </c>
      <c r="F18" s="19">
        <f>'Población&gt;65 años'!F18/'Población&lt;16 años'!F18*100</f>
        <v>83.815543487937333</v>
      </c>
      <c r="G18" s="19">
        <f>'Población&gt;65 años'!G18/'Población&lt;16 años'!G18*100</f>
        <v>52.132412672623886</v>
      </c>
      <c r="H18" s="19">
        <f>'Población&gt;65 años'!H18/'Población&lt;16 años'!H18*100</f>
        <v>122.98850574712642</v>
      </c>
      <c r="I18" s="19">
        <f>'Población&gt;65 años'!I18/'Población&lt;16 años'!I18*100</f>
        <v>118.58864027538726</v>
      </c>
      <c r="J18" s="19">
        <f>'Población&gt;65 años'!J18/'Población&lt;16 años'!J18*100</f>
        <v>135.47114414166435</v>
      </c>
      <c r="K18" s="19">
        <f>'Población&gt;65 años'!K18/'Población&lt;16 años'!K18*100</f>
        <v>90.441130914272733</v>
      </c>
      <c r="L18" s="19">
        <f>'Población&gt;65 años'!L18/'Población&lt;16 años'!L18*100</f>
        <v>82.524018038036729</v>
      </c>
      <c r="M18" s="19">
        <f>'Población&gt;65 años'!M18/'Población&lt;16 años'!M18*100</f>
        <v>74.133811230585422</v>
      </c>
      <c r="N18" s="19">
        <f>'Población&gt;65 años'!N18/'Población&lt;16 años'!N18*100</f>
        <v>55.137151106833493</v>
      </c>
      <c r="O18" s="19">
        <f>'Población&gt;65 años'!O18/'Población&lt;16 años'!O18*100</f>
        <v>102.70270270270269</v>
      </c>
      <c r="P18" s="19">
        <f>'Población&gt;65 años'!P18/'Población&lt;16 años'!P18*100</f>
        <v>97.791072250345152</v>
      </c>
      <c r="Q18" s="19">
        <f>'Población&gt;65 años'!Q18/'Población&lt;16 años'!Q18*100</f>
        <v>87.477885479706174</v>
      </c>
      <c r="R18" s="19">
        <f>'Población&gt;65 años'!R18/'Población&lt;16 años'!R18*100</f>
        <v>115.73676680972818</v>
      </c>
      <c r="S18" s="19">
        <f>'Población&gt;65 años'!S18/'Población&lt;16 años'!S18*100</f>
        <v>85.895117540687167</v>
      </c>
      <c r="T18" s="19">
        <f>'Población&gt;65 años'!T18/'Población&lt;16 años'!T18*100</f>
        <v>92.028018917048882</v>
      </c>
      <c r="U18" s="19">
        <f>'Población&gt;65 años'!U18/'Población&lt;16 años'!U18*100</f>
        <v>88.921686014998997</v>
      </c>
      <c r="V18" s="19">
        <f>'Población&gt;65 años'!V18/'Población&lt;16 años'!V18*100</f>
        <v>109.71681939296633</v>
      </c>
    </row>
    <row r="19" spans="2:22" x14ac:dyDescent="0.2">
      <c r="B19" s="1">
        <v>2013</v>
      </c>
      <c r="C19" s="19">
        <f>'Población&gt;65 años'!C19/'Población&lt;16 años'!C19*100</f>
        <v>49.500061720775214</v>
      </c>
      <c r="D19" s="19">
        <f>'Población&gt;65 años'!D19/'Población&lt;16 años'!D19*100</f>
        <v>72.742580509366448</v>
      </c>
      <c r="E19" s="19">
        <f>'Población&gt;65 años'!E19/'Población&lt;16 años'!E19*100</f>
        <v>135.03289473684211</v>
      </c>
      <c r="F19" s="19">
        <f>'Población&gt;65 años'!F19/'Población&lt;16 años'!F19*100</f>
        <v>89.45554789800137</v>
      </c>
      <c r="G19" s="19">
        <f>'Población&gt;65 años'!G19/'Población&lt;16 años'!G19*100</f>
        <v>52.882156206964396</v>
      </c>
      <c r="H19" s="19">
        <f>'Población&gt;65 años'!H19/'Población&lt;16 años'!H19*100</f>
        <v>123.97003745318351</v>
      </c>
      <c r="I19" s="19">
        <f>'Población&gt;65 años'!I19/'Población&lt;16 años'!I19*100</f>
        <v>116.12349914236705</v>
      </c>
      <c r="J19" s="19">
        <f>'Población&gt;65 años'!J19/'Población&lt;16 años'!J19*100</f>
        <v>140.39484359505994</v>
      </c>
      <c r="K19" s="19">
        <f>'Población&gt;65 años'!K19/'Población&lt;16 años'!K19*100</f>
        <v>92.175431388660641</v>
      </c>
      <c r="L19" s="19">
        <f>'Población&gt;65 años'!L19/'Población&lt;16 años'!L19*100</f>
        <v>88.345314587441948</v>
      </c>
      <c r="M19" s="19">
        <f>'Población&gt;65 años'!M19/'Población&lt;16 años'!M19*100</f>
        <v>73.476494486361005</v>
      </c>
      <c r="N19" s="19">
        <f>'Población&gt;65 años'!N19/'Población&lt;16 años'!N19*100</f>
        <v>55.244016893477244</v>
      </c>
      <c r="O19" s="19">
        <f>'Población&gt;65 años'!O19/'Población&lt;16 años'!O19*100</f>
        <v>113.20754716981132</v>
      </c>
      <c r="P19" s="19">
        <f>'Población&gt;65 años'!P19/'Población&lt;16 años'!P19*100</f>
        <v>102.75760639764684</v>
      </c>
      <c r="Q19" s="19">
        <f>'Población&gt;65 años'!Q19/'Población&lt;16 años'!Q19*100</f>
        <v>90.096336714363346</v>
      </c>
      <c r="R19" s="19">
        <f>'Población&gt;65 años'!R19/'Población&lt;16 años'!R19*100</f>
        <v>114.96470588235294</v>
      </c>
      <c r="S19" s="19">
        <f>'Población&gt;65 años'!S19/'Población&lt;16 años'!S19*100</f>
        <v>77.533241632278774</v>
      </c>
      <c r="T19" s="19">
        <f>'Población&gt;65 años'!T19/'Población&lt;16 años'!T19*100</f>
        <v>93.962480167634283</v>
      </c>
      <c r="U19" s="19">
        <f>'Población&gt;65 años'!U19/'Población&lt;16 años'!U19*100</f>
        <v>89.958709041098871</v>
      </c>
      <c r="V19" s="19">
        <f>'Población&gt;65 años'!V19/'Población&lt;16 años'!V19*100</f>
        <v>110.98397535624707</v>
      </c>
    </row>
    <row r="20" spans="2:22" x14ac:dyDescent="0.2">
      <c r="B20" s="1">
        <v>2014</v>
      </c>
      <c r="C20" s="19">
        <f>'Población&gt;65 años'!C20/'Población&lt;16 años'!C20*100</f>
        <v>51.404046597179644</v>
      </c>
      <c r="D20" s="19">
        <f>'Población&gt;65 años'!D20/'Población&lt;16 años'!D20*100</f>
        <v>72.770634591455831</v>
      </c>
      <c r="E20" s="19">
        <f>'Población&gt;65 años'!E20/'Población&lt;16 años'!E20*100</f>
        <v>124.53781512605042</v>
      </c>
      <c r="F20" s="19">
        <f>'Población&gt;65 años'!F20/'Población&lt;16 años'!F20*100</f>
        <v>91.426024955436731</v>
      </c>
      <c r="G20" s="19">
        <f>'Población&gt;65 años'!G20/'Población&lt;16 años'!G20*100</f>
        <v>51.357033639143737</v>
      </c>
      <c r="H20" s="19">
        <f>'Población&gt;65 años'!H20/'Población&lt;16 años'!H20*100</f>
        <v>128.51637764932562</v>
      </c>
      <c r="I20" s="19">
        <f>'Población&gt;65 años'!I20/'Población&lt;16 años'!I20*100</f>
        <v>117.78929188255614</v>
      </c>
      <c r="J20" s="19">
        <f>'Población&gt;65 años'!J20/'Población&lt;16 años'!J20*100</f>
        <v>143.00827966881323</v>
      </c>
      <c r="K20" s="19">
        <f>'Población&gt;65 años'!K20/'Población&lt;16 años'!K20*100</f>
        <v>94.848444219840971</v>
      </c>
      <c r="L20" s="19">
        <f>'Población&gt;65 años'!L20/'Población&lt;16 años'!L20*100</f>
        <v>71.693366874089776</v>
      </c>
      <c r="M20" s="19">
        <f>'Población&gt;65 años'!M20/'Población&lt;16 años'!M20*100</f>
        <v>73.43660355708549</v>
      </c>
      <c r="N20" s="19">
        <f>'Población&gt;65 años'!N20/'Población&lt;16 años'!N20*100</f>
        <v>56.301276207839571</v>
      </c>
      <c r="O20" s="19">
        <f>'Población&gt;65 años'!O20/'Población&lt;16 años'!O20*100</f>
        <v>108.41121495327101</v>
      </c>
      <c r="P20" s="19">
        <f>'Población&gt;65 años'!P20/'Población&lt;16 años'!P20*100</f>
        <v>100.15734912995187</v>
      </c>
      <c r="Q20" s="19">
        <f>'Población&gt;65 años'!Q20/'Población&lt;16 años'!Q20*100</f>
        <v>90.168044720751723</v>
      </c>
      <c r="R20" s="19">
        <f>'Población&gt;65 años'!R20/'Población&lt;16 años'!R20*100</f>
        <v>118.32208293153327</v>
      </c>
      <c r="S20" s="19">
        <f>'Población&gt;65 años'!S20/'Población&lt;16 años'!S20*100</f>
        <v>76.895734597156391</v>
      </c>
      <c r="T20" s="19">
        <f>'Población&gt;65 años'!T20/'Población&lt;16 años'!T20*100</f>
        <v>93.28260458343297</v>
      </c>
      <c r="U20" s="19">
        <f>'Población&gt;65 años'!U20/'Población&lt;16 años'!U20*100</f>
        <v>91.541836288350126</v>
      </c>
      <c r="V20" s="19">
        <f>'Población&gt;65 años'!V20/'Población&lt;16 años'!V20*100</f>
        <v>112.95735413256232</v>
      </c>
    </row>
    <row r="21" spans="2:22" x14ac:dyDescent="0.2">
      <c r="B21" s="1">
        <v>2015</v>
      </c>
      <c r="C21" s="19">
        <f>'Población&gt;65 años'!C21/'Población&lt;16 años'!C21*100</f>
        <v>53.282889919453261</v>
      </c>
      <c r="D21" s="19">
        <f>'Población&gt;65 años'!D21/'Población&lt;16 años'!D21*100</f>
        <v>75.478369384359397</v>
      </c>
      <c r="E21" s="19">
        <f>'Población&gt;65 años'!E21/'Población&lt;16 años'!E21*100</f>
        <v>128.125</v>
      </c>
      <c r="F21" s="19">
        <f>'Población&gt;65 años'!F21/'Población&lt;16 años'!F21*100</f>
        <v>94.926157470327084</v>
      </c>
      <c r="G21" s="19">
        <f>'Población&gt;65 años'!G21/'Población&lt;16 años'!G21*100</f>
        <v>49.879874330068382</v>
      </c>
      <c r="H21" s="19">
        <f>'Población&gt;65 años'!H21/'Población&lt;16 años'!H21*100</f>
        <v>131.37254901960785</v>
      </c>
      <c r="I21" s="19">
        <f>'Población&gt;65 años'!I21/'Población&lt;16 años'!I21*100</f>
        <v>121.13676731793961</v>
      </c>
      <c r="J21" s="19">
        <f>'Población&gt;65 años'!J21/'Población&lt;16 años'!J21*100</f>
        <v>146.31692418253684</v>
      </c>
      <c r="K21" s="19">
        <f>'Población&gt;65 años'!K21/'Población&lt;16 años'!K21*100</f>
        <v>96.460993999076777</v>
      </c>
      <c r="L21" s="19">
        <f>'Población&gt;65 años'!L21/'Población&lt;16 años'!L21*100</f>
        <v>75.105457849308848</v>
      </c>
      <c r="M21" s="19">
        <f>'Población&gt;65 años'!M21/'Población&lt;16 años'!M21*100</f>
        <v>75.217139548349749</v>
      </c>
      <c r="N21" s="19">
        <f>'Población&gt;65 años'!N21/'Población&lt;16 años'!N21*100</f>
        <v>57.943190748849219</v>
      </c>
      <c r="O21" s="19">
        <f>'Población&gt;65 años'!O21/'Población&lt;16 años'!O21*100</f>
        <v>109.52380952380953</v>
      </c>
      <c r="P21" s="19">
        <f>'Población&gt;65 años'!P21/'Población&lt;16 años'!P21*100</f>
        <v>102.14847321265314</v>
      </c>
      <c r="Q21" s="19">
        <f>'Población&gt;65 años'!Q21/'Población&lt;16 años'!Q21*100</f>
        <v>92.139794798701374</v>
      </c>
      <c r="R21" s="19">
        <f>'Población&gt;65 años'!R21/'Población&lt;16 años'!R21*100</f>
        <v>119.61932650073206</v>
      </c>
      <c r="S21" s="19">
        <f>'Población&gt;65 años'!S21/'Población&lt;16 años'!S21*100</f>
        <v>79.043062200956939</v>
      </c>
      <c r="T21" s="19">
        <f>'Población&gt;65 años'!T21/'Población&lt;16 años'!T21*100</f>
        <v>95.198606643325562</v>
      </c>
      <c r="U21" s="19">
        <f>'Población&gt;65 años'!U21/'Población&lt;16 años'!U21*100</f>
        <v>93.395734294629364</v>
      </c>
      <c r="V21" s="19">
        <f>'Población&gt;65 años'!V21/'Población&lt;16 años'!V21*100</f>
        <v>114.92709006752884</v>
      </c>
    </row>
    <row r="22" spans="2:22" x14ac:dyDescent="0.2">
      <c r="B22" s="1">
        <v>2016</v>
      </c>
      <c r="C22" s="19">
        <f>'Población&gt;65 años'!C22/'Población&lt;16 años'!C22*100</f>
        <v>53.674237823393653</v>
      </c>
      <c r="D22" s="19">
        <f>'Población&gt;65 años'!D22/'Población&lt;16 años'!D22*100</f>
        <v>76.699230929120759</v>
      </c>
      <c r="E22" s="19">
        <f>'Población&gt;65 años'!E22/'Población&lt;16 años'!E22*100</f>
        <v>134.58781362007167</v>
      </c>
      <c r="F22" s="19">
        <f>'Población&gt;65 años'!F22/'Población&lt;16 años'!F22*100</f>
        <v>93.51729017422835</v>
      </c>
      <c r="G22" s="19">
        <f>'Población&gt;65 años'!G22/'Población&lt;16 años'!G22*100</f>
        <v>50.137036360314269</v>
      </c>
      <c r="H22" s="19">
        <f>'Población&gt;65 años'!H22/'Población&lt;16 años'!H22*100</f>
        <v>129.11877394636016</v>
      </c>
      <c r="I22" s="19">
        <f>'Población&gt;65 años'!I22/'Población&lt;16 años'!I22*100</f>
        <v>127.75665399239544</v>
      </c>
      <c r="J22" s="19">
        <f>'Población&gt;65 años'!J22/'Población&lt;16 años'!J22*100</f>
        <v>150.80000000000001</v>
      </c>
      <c r="K22" s="19">
        <f>'Población&gt;65 años'!K22/'Población&lt;16 años'!K22*100</f>
        <v>98.545333982614451</v>
      </c>
      <c r="L22" s="19">
        <f>'Población&gt;65 años'!L22/'Población&lt;16 años'!L22*100</f>
        <v>69.374588545095463</v>
      </c>
      <c r="M22" s="19">
        <f>'Población&gt;65 años'!M22/'Población&lt;16 años'!M22*100</f>
        <v>76.218097447795813</v>
      </c>
      <c r="N22" s="19">
        <f>'Población&gt;65 años'!N22/'Población&lt;16 años'!N22*100</f>
        <v>58.58608139406639</v>
      </c>
      <c r="O22" s="19">
        <f>'Población&gt;65 años'!O22/'Población&lt;16 años'!O22*100</f>
        <v>100.92592592592592</v>
      </c>
      <c r="P22" s="19">
        <f>'Población&gt;65 años'!P22/'Población&lt;16 años'!P22*100</f>
        <v>103.65445499773858</v>
      </c>
      <c r="Q22" s="19">
        <f>'Población&gt;65 años'!Q22/'Población&lt;16 años'!Q22*100</f>
        <v>93.109244651912931</v>
      </c>
      <c r="R22" s="19">
        <f>'Población&gt;65 años'!R22/'Población&lt;16 años'!R22*100</f>
        <v>122.26640159045725</v>
      </c>
      <c r="S22" s="19">
        <f>'Población&gt;65 años'!S22/'Población&lt;16 años'!S22*100</f>
        <v>77.631893053234663</v>
      </c>
      <c r="T22" s="19">
        <f>'Población&gt;65 años'!T22/'Población&lt;16 años'!T22*100</f>
        <v>96.171085239530029</v>
      </c>
      <c r="U22" s="19">
        <f>'Población&gt;65 años'!U22/'Población&lt;16 años'!U22*100</f>
        <v>94.4828062088786</v>
      </c>
      <c r="V22" s="19">
        <f>'Población&gt;65 años'!V22/'Población&lt;16 años'!V22*100</f>
        <v>116.31702076406147</v>
      </c>
    </row>
    <row r="23" spans="2:22" x14ac:dyDescent="0.2">
      <c r="B23" s="1">
        <v>2017</v>
      </c>
      <c r="C23" s="19">
        <f>'Población&gt;65 años'!C23/'Población&lt;16 años'!C23*100</f>
        <v>55.524762019520423</v>
      </c>
      <c r="D23" s="19">
        <f>'Población&gt;65 años'!D23/'Población&lt;16 años'!D23*100</f>
        <v>79.904206580591421</v>
      </c>
      <c r="E23" s="19">
        <f>'Población&gt;65 años'!E23/'Población&lt;16 años'!E23*100</f>
        <v>143.63295880149815</v>
      </c>
      <c r="F23" s="19">
        <f>'Población&gt;65 años'!F23/'Población&lt;16 años'!F23*100</f>
        <v>96.055603822762819</v>
      </c>
      <c r="G23" s="19">
        <f>'Población&gt;65 años'!G23/'Población&lt;16 años'!G23*100</f>
        <v>50.106951871657756</v>
      </c>
      <c r="H23" s="19">
        <f>'Población&gt;65 años'!H23/'Población&lt;16 años'!H23*100</f>
        <v>129.86767485822307</v>
      </c>
      <c r="I23" s="19">
        <f>'Población&gt;65 años'!I23/'Población&lt;16 años'!I23*100</f>
        <v>127.61904761904761</v>
      </c>
      <c r="J23" s="19">
        <f>'Población&gt;65 años'!J23/'Población&lt;16 años'!J23*100</f>
        <v>152.46212121212122</v>
      </c>
      <c r="K23" s="19">
        <f>'Población&gt;65 años'!K23/'Población&lt;16 años'!K23*100</f>
        <v>101.2448740480375</v>
      </c>
      <c r="L23" s="19">
        <f>'Población&gt;65 años'!L23/'Población&lt;16 años'!L23*100</f>
        <v>66.176374023245117</v>
      </c>
      <c r="M23" s="19">
        <f>'Población&gt;65 años'!M23/'Población&lt;16 años'!M23*100</f>
        <v>78.399058269570332</v>
      </c>
      <c r="N23" s="19">
        <f>'Población&gt;65 años'!N23/'Población&lt;16 años'!N23*100</f>
        <v>60.049494297396166</v>
      </c>
      <c r="O23" s="19">
        <f>'Población&gt;65 años'!O23/'Población&lt;16 años'!O23*100</f>
        <v>98.148148148148152</v>
      </c>
      <c r="P23" s="19">
        <f>'Población&gt;65 años'!P23/'Población&lt;16 años'!P23*100</f>
        <v>103.34690185436455</v>
      </c>
      <c r="Q23" s="19">
        <f>'Población&gt;65 años'!Q23/'Población&lt;16 años'!Q23*100</f>
        <v>94.57871864770226</v>
      </c>
      <c r="R23" s="19">
        <f>'Población&gt;65 años'!R23/'Población&lt;16 años'!R23*100</f>
        <v>126.44501278772378</v>
      </c>
      <c r="S23" s="19">
        <f>'Población&gt;65 años'!S23/'Población&lt;16 años'!S23*100</f>
        <v>79.818918274958307</v>
      </c>
      <c r="T23" s="19">
        <f>'Población&gt;65 años'!T23/'Población&lt;16 años'!T23*100</f>
        <v>97.738765453321292</v>
      </c>
      <c r="U23" s="19">
        <f>'Población&gt;65 años'!U23/'Población&lt;16 años'!U23*100</f>
        <v>96.414591879080845</v>
      </c>
      <c r="V23" s="19">
        <f>'Población&gt;65 años'!V23/'Población&lt;16 años'!V23*100</f>
        <v>118.17837480469807</v>
      </c>
    </row>
    <row r="24" spans="2:22" x14ac:dyDescent="0.2">
      <c r="B24" s="1">
        <v>2018</v>
      </c>
      <c r="C24" s="19">
        <f>'Población&gt;65 años'!C24/'Población&lt;16 años'!C24*100</f>
        <v>58.331343996180472</v>
      </c>
      <c r="D24" s="19">
        <f>'Población&gt;65 años'!D24/'Población&lt;16 años'!D24*100</f>
        <v>80.450967879174641</v>
      </c>
      <c r="E24" s="19">
        <f>'Población&gt;65 años'!E24/'Población&lt;16 años'!E24*100</f>
        <v>147.05882352941177</v>
      </c>
      <c r="F24" s="19">
        <f>'Población&gt;65 años'!F24/'Población&lt;16 años'!F24*100</f>
        <v>88.246445497630333</v>
      </c>
      <c r="G24" s="19">
        <f>'Población&gt;65 años'!G24/'Población&lt;16 años'!G24*100</f>
        <v>50.557685604740335</v>
      </c>
      <c r="H24" s="19">
        <f>'Población&gt;65 años'!H24/'Población&lt;16 años'!H24*100</f>
        <v>128.49162011173186</v>
      </c>
      <c r="I24" s="19">
        <f>'Población&gt;65 años'!I24/'Población&lt;16 años'!I24*100</f>
        <v>129.41176470588235</v>
      </c>
      <c r="J24" s="19">
        <f>'Población&gt;65 años'!J24/'Población&lt;16 años'!J24*100</f>
        <v>146.30204528853176</v>
      </c>
      <c r="K24" s="19">
        <f>'Población&gt;65 años'!K24/'Población&lt;16 años'!K24*100</f>
        <v>104.09151040463642</v>
      </c>
      <c r="L24" s="19">
        <f>'Población&gt;65 años'!L24/'Población&lt;16 años'!L24*100</f>
        <v>72.354336260496126</v>
      </c>
      <c r="M24" s="19">
        <f>'Población&gt;65 años'!M24/'Población&lt;16 años'!M24*100</f>
        <v>78.987639788110656</v>
      </c>
      <c r="N24" s="19">
        <f>'Población&gt;65 años'!N24/'Población&lt;16 años'!N24*100</f>
        <v>61.696466581524056</v>
      </c>
      <c r="O24" s="19">
        <f>'Población&gt;65 años'!O24/'Población&lt;16 años'!O24*100</f>
        <v>95.535714285714292</v>
      </c>
      <c r="P24" s="19">
        <f>'Población&gt;65 años'!P24/'Población&lt;16 años'!P24*100</f>
        <v>107.28000728000728</v>
      </c>
      <c r="Q24" s="19">
        <f>'Población&gt;65 años'!Q24/'Población&lt;16 años'!Q24*100</f>
        <v>96.272328530521349</v>
      </c>
      <c r="R24" s="19">
        <f>'Población&gt;65 años'!R24/'Población&lt;16 años'!R24*100</f>
        <v>130.08895866038722</v>
      </c>
      <c r="S24" s="19">
        <f>'Población&gt;65 años'!S24/'Población&lt;16 años'!S24*100</f>
        <v>82.089909134385465</v>
      </c>
      <c r="T24" s="19">
        <f>'Población&gt;65 años'!T24/'Población&lt;16 años'!T24*100</f>
        <v>99.810991827544356</v>
      </c>
      <c r="U24" s="19">
        <f>'Población&gt;65 años'!U24/'Población&lt;16 años'!U24*100</f>
        <v>98.833287452166246</v>
      </c>
      <c r="V24" s="19">
        <f>'Población&gt;65 años'!V24/'Población&lt;16 años'!V24*100</f>
        <v>120.49661673743761</v>
      </c>
    </row>
    <row r="25" spans="2:22" x14ac:dyDescent="0.2">
      <c r="B25" s="1">
        <v>2019</v>
      </c>
      <c r="C25" s="19">
        <f>'Población&gt;65 años'!C25/'Población&lt;16 años'!C25*100</f>
        <v>60.573004075761204</v>
      </c>
      <c r="D25" s="19">
        <f>'Población&gt;65 años'!D25/'Población&lt;16 años'!D25*100</f>
        <v>82.094878253568424</v>
      </c>
      <c r="E25" s="19">
        <f>'Población&gt;65 años'!E25/'Población&lt;16 años'!E25*100</f>
        <v>154.29141716566866</v>
      </c>
      <c r="F25" s="19">
        <f>'Población&gt;65 años'!F25/'Población&lt;16 años'!F25*100</f>
        <v>88.132245598969519</v>
      </c>
      <c r="G25" s="19">
        <f>'Población&gt;65 años'!G25/'Población&lt;16 años'!G25*100</f>
        <v>52.125629012667019</v>
      </c>
      <c r="H25" s="19">
        <f>'Población&gt;65 años'!H25/'Población&lt;16 años'!H25*100</f>
        <v>126.15101289134438</v>
      </c>
      <c r="I25" s="19">
        <f>'Población&gt;65 años'!I25/'Población&lt;16 años'!I25*100</f>
        <v>133.92156862745097</v>
      </c>
      <c r="J25" s="19">
        <f>'Población&gt;65 años'!J25/'Población&lt;16 años'!J25*100</f>
        <v>159.11316890748822</v>
      </c>
      <c r="K25" s="19">
        <f>'Población&gt;65 años'!K25/'Población&lt;16 años'!K25*100</f>
        <v>107.01095693375073</v>
      </c>
      <c r="L25" s="19">
        <f>'Población&gt;65 años'!L25/'Población&lt;16 años'!L25*100</f>
        <v>74.61899923799848</v>
      </c>
      <c r="M25" s="19">
        <f>'Población&gt;65 años'!M25/'Población&lt;16 años'!M25*100</f>
        <v>80.351906158357764</v>
      </c>
      <c r="N25" s="19">
        <f>'Población&gt;65 años'!N25/'Población&lt;16 años'!N25*100</f>
        <v>64.541875066510585</v>
      </c>
      <c r="O25" s="19">
        <f>'Población&gt;65 años'!O25/'Población&lt;16 años'!O25*100</f>
        <v>90</v>
      </c>
      <c r="P25" s="19">
        <f>'Población&gt;65 años'!P25/'Población&lt;16 años'!P25*100</f>
        <v>109.51424397370344</v>
      </c>
      <c r="Q25" s="19">
        <f>'Población&gt;65 años'!Q25/'Población&lt;16 años'!Q25*100</f>
        <v>99.39581164342647</v>
      </c>
      <c r="R25" s="19">
        <f>'Población&gt;65 años'!R25/'Población&lt;16 años'!R25*100</f>
        <v>131.6508937960042</v>
      </c>
      <c r="S25" s="19">
        <f>'Población&gt;65 años'!S25/'Población&lt;16 años'!S25*100</f>
        <v>82.016925246826517</v>
      </c>
      <c r="T25" s="19">
        <f>'Población&gt;65 años'!T25/'Población&lt;16 años'!T25*100</f>
        <v>102.71344643542034</v>
      </c>
      <c r="U25" s="19">
        <f>'Población&gt;65 años'!U25/'Población&lt;16 años'!U25*100</f>
        <v>101.74242761433025</v>
      </c>
      <c r="V25" s="19">
        <f>'Población&gt;65 años'!V25/'Población&lt;16 años'!V25*100</f>
        <v>122.99130700702815</v>
      </c>
    </row>
    <row r="26" spans="2:22" x14ac:dyDescent="0.2">
      <c r="B26" s="1">
        <v>2020</v>
      </c>
      <c r="C26" s="19">
        <f>'Población&gt;65 años'!C26/'Población&lt;16 años'!C26*100</f>
        <v>63.149719201816225</v>
      </c>
      <c r="D26" s="19">
        <f>'Población&gt;65 años'!D26/'Población&lt;16 años'!D26*100</f>
        <v>84.570596797671044</v>
      </c>
      <c r="E26" s="19">
        <f>'Población&gt;65 años'!E26/'Población&lt;16 años'!E26*100</f>
        <v>152.046783625731</v>
      </c>
      <c r="F26" s="19">
        <f>'Población&gt;65 años'!F26/'Población&lt;16 años'!F26*100</f>
        <v>90.804597701149419</v>
      </c>
      <c r="G26" s="19">
        <f>'Población&gt;65 años'!G26/'Población&lt;16 años'!G26*100</f>
        <v>53.916494133885436</v>
      </c>
      <c r="H26" s="19">
        <f>'Población&gt;65 años'!H26/'Población&lt;16 años'!H26*100</f>
        <v>122.41992882562278</v>
      </c>
      <c r="I26" s="19">
        <f>'Población&gt;65 años'!I26/'Población&lt;16 años'!I26*100</f>
        <v>131.45631067961165</v>
      </c>
      <c r="J26" s="19">
        <f>'Población&gt;65 años'!J26/'Población&lt;16 años'!J26*100</f>
        <v>166.73463959570884</v>
      </c>
      <c r="K26" s="19">
        <f>'Población&gt;65 años'!K26/'Población&lt;16 años'!K26*100</f>
        <v>110.86066452304395</v>
      </c>
      <c r="L26" s="19">
        <f>'Población&gt;65 años'!L26/'Población&lt;16 años'!L26*100</f>
        <v>77.453697870732015</v>
      </c>
      <c r="M26" s="19">
        <f>'Población&gt;65 años'!M26/'Población&lt;16 años'!M26*100</f>
        <v>81.818181818181827</v>
      </c>
      <c r="N26" s="19">
        <f>'Población&gt;65 años'!N26/'Población&lt;16 años'!N26*100</f>
        <v>68.381272307369301</v>
      </c>
      <c r="O26" s="19">
        <f>'Población&gt;65 años'!O26/'Población&lt;16 años'!O26*100</f>
        <v>84.426229508196727</v>
      </c>
      <c r="P26" s="19">
        <f>'Población&gt;65 años'!P26/'Población&lt;16 años'!P26*100</f>
        <v>110.37951531778691</v>
      </c>
      <c r="Q26" s="19">
        <f>'Población&gt;65 años'!Q26/'Población&lt;16 años'!Q26*100</f>
        <v>102.76971760190092</v>
      </c>
      <c r="R26" s="19">
        <f>'Población&gt;65 años'!R26/'Población&lt;16 años'!R26*100</f>
        <v>136.53333333333333</v>
      </c>
      <c r="S26" s="19">
        <f>'Población&gt;65 años'!S26/'Población&lt;16 años'!S26*100</f>
        <v>82.580344666977183</v>
      </c>
      <c r="T26" s="19">
        <f>'Población&gt;65 años'!T26/'Población&lt;16 años'!T26*100</f>
        <v>106.02155020594175</v>
      </c>
      <c r="U26" s="19">
        <f>'Población&gt;65 años'!U26/'Población&lt;16 años'!U26*100</f>
        <v>104.89338880814265</v>
      </c>
      <c r="V26" s="19">
        <f>'Población&gt;65 años'!V26/'Población&lt;16 años'!V26*100</f>
        <v>125.9174292815996</v>
      </c>
    </row>
    <row r="27" spans="2:22" x14ac:dyDescent="0.2">
      <c r="B27" s="1">
        <v>2021</v>
      </c>
      <c r="C27" s="19">
        <f>'Población&gt;65 años'!C27/'Población&lt;16 años'!C27*100</f>
        <v>66.348823174411592</v>
      </c>
      <c r="D27" s="19">
        <f>'Población&gt;65 años'!D27/'Población&lt;16 años'!D27*100</f>
        <v>88.366285119667012</v>
      </c>
      <c r="E27" s="19">
        <f>'Población&gt;65 años'!E27/'Población&lt;16 años'!E27*100</f>
        <v>150.96153846153845</v>
      </c>
      <c r="F27" s="19">
        <f>'Población&gt;65 años'!F27/'Población&lt;16 años'!F27*100</f>
        <v>95.247880811713344</v>
      </c>
      <c r="G27" s="19">
        <f>'Población&gt;65 años'!G27/'Población&lt;16 años'!G27*100</f>
        <v>55.420240137221263</v>
      </c>
      <c r="H27" s="19">
        <f>'Población&gt;65 años'!H27/'Población&lt;16 años'!H27*100</f>
        <v>122.1830985915493</v>
      </c>
      <c r="I27" s="19">
        <f>'Población&gt;65 años'!I27/'Población&lt;16 años'!I27*100</f>
        <v>135.55992141453831</v>
      </c>
      <c r="J27" s="19">
        <f>'Población&gt;65 años'!J27/'Población&lt;16 años'!J27*100</f>
        <v>174.61818181818182</v>
      </c>
      <c r="K27" s="19">
        <f>'Población&gt;65 años'!K27/'Población&lt;16 años'!K27*100</f>
        <v>115.89759346845612</v>
      </c>
      <c r="L27" s="19">
        <f>'Población&gt;65 años'!L27/'Población&lt;16 años'!L27*100</f>
        <v>78.471257106759325</v>
      </c>
      <c r="M27" s="19">
        <f>'Población&gt;65 años'!M27/'Población&lt;16 años'!M27*100</f>
        <v>85.47815820543093</v>
      </c>
      <c r="N27" s="19">
        <f>'Población&gt;65 años'!N27/'Población&lt;16 años'!N27*100</f>
        <v>72.250476795931334</v>
      </c>
      <c r="O27" s="19">
        <f>'Población&gt;65 años'!O27/'Población&lt;16 años'!O27*100</f>
        <v>92.035398230088489</v>
      </c>
      <c r="P27" s="19">
        <f>'Población&gt;65 años'!P27/'Población&lt;16 años'!P27*100</f>
        <v>116.43861649562903</v>
      </c>
      <c r="Q27" s="19">
        <f>'Población&gt;65 años'!Q27/'Población&lt;16 años'!Q27*100</f>
        <v>107.10438454648039</v>
      </c>
      <c r="R27" s="19">
        <f>'Población&gt;65 años'!R27/'Población&lt;16 años'!R27*100</f>
        <v>139.03345724907064</v>
      </c>
      <c r="S27" s="19">
        <f>'Población&gt;65 años'!S27/'Población&lt;16 años'!S27*100</f>
        <v>83.95375722543352</v>
      </c>
      <c r="T27" s="19">
        <f>'Población&gt;65 años'!T27/'Población&lt;16 años'!T27*100</f>
        <v>110.43214501068942</v>
      </c>
      <c r="U27" s="19">
        <f>'Población&gt;65 años'!U27/'Población&lt;16 años'!U27*100</f>
        <v>108.6135904898384</v>
      </c>
      <c r="V27" s="19">
        <f>'Población&gt;65 años'!V27/'Población&lt;16 años'!V27*100</f>
        <v>129.61637938055006</v>
      </c>
    </row>
    <row r="28" spans="2:22" x14ac:dyDescent="0.2">
      <c r="B28" s="1">
        <v>2022</v>
      </c>
      <c r="C28" s="19">
        <f>'Población&gt;65 años'!C28/'Población&lt;16 años'!C28*100</f>
        <v>70.006116207951081</v>
      </c>
      <c r="D28" s="19">
        <f>'Población&gt;65 años'!D28/'Población&lt;16 años'!D28*100</f>
        <v>91.175240485152656</v>
      </c>
      <c r="E28" s="19">
        <f>'Población&gt;65 años'!E28/'Población&lt;16 años'!E28*100</f>
        <v>150.77821011673151</v>
      </c>
      <c r="F28" s="19">
        <f>'Población&gt;65 años'!F28/'Población&lt;16 años'!F28*100</f>
        <v>98.668453228372826</v>
      </c>
      <c r="G28" s="19">
        <f>'Población&gt;65 años'!G28/'Población&lt;16 años'!G28*100</f>
        <v>57.241977450130101</v>
      </c>
      <c r="H28" s="19">
        <f>'Población&gt;65 años'!H28/'Población&lt;16 años'!H28*100</f>
        <v>129.10052910052909</v>
      </c>
      <c r="I28" s="19">
        <f>'Población&gt;65 años'!I28/'Población&lt;16 años'!I28*100</f>
        <v>144.17670682730923</v>
      </c>
      <c r="J28" s="19">
        <f>'Población&gt;65 años'!J28/'Población&lt;16 años'!J28*100</f>
        <v>182.92750415052575</v>
      </c>
      <c r="K28" s="19">
        <f>'Población&gt;65 años'!K28/'Población&lt;16 años'!K28*100</f>
        <v>120.21508501671269</v>
      </c>
      <c r="L28" s="19">
        <f>'Población&gt;65 años'!L28/'Población&lt;16 años'!L28*100</f>
        <v>81.142678738682477</v>
      </c>
      <c r="M28" s="19">
        <f>'Población&gt;65 años'!M28/'Población&lt;16 años'!M28*100</f>
        <v>88.44101956135151</v>
      </c>
      <c r="N28" s="19">
        <f>'Población&gt;65 años'!N28/'Población&lt;16 años'!N28*100</f>
        <v>75.531914893617028</v>
      </c>
      <c r="O28" s="19">
        <f>'Población&gt;65 años'!O28/'Población&lt;16 años'!O28*100</f>
        <v>94.166666666666671</v>
      </c>
      <c r="P28" s="19">
        <f>'Población&gt;65 años'!P28/'Población&lt;16 años'!P28*100</f>
        <v>120.77572964669739</v>
      </c>
      <c r="Q28" s="19">
        <f>'Población&gt;65 años'!Q28/'Población&lt;16 años'!Q28*100</f>
        <v>111.08505949757603</v>
      </c>
      <c r="R28" s="19">
        <f>'Población&gt;65 años'!R28/'Población&lt;16 años'!R28*100</f>
        <v>140.80765143464399</v>
      </c>
      <c r="S28" s="19">
        <f>'Población&gt;65 años'!S28/'Población&lt;16 años'!S28*100</f>
        <v>83.873099801718439</v>
      </c>
      <c r="T28" s="19">
        <f>'Población&gt;65 años'!T28/'Población&lt;16 años'!T28*100</f>
        <v>114.97397944892454</v>
      </c>
      <c r="U28" s="19">
        <f>'Población&gt;65 años'!U28/'Población&lt;16 años'!U28*100</f>
        <v>112.76957457399057</v>
      </c>
      <c r="V28" s="19">
        <f>'Población&gt;65 años'!V28/'Población&lt;16 años'!V28*100</f>
        <v>134.06392603650511</v>
      </c>
    </row>
    <row r="30" spans="2:22" x14ac:dyDescent="0.2">
      <c r="C30">
        <f>C28/100</f>
        <v>0.70006116207951086</v>
      </c>
      <c r="D30">
        <f t="shared" ref="D30:V30" si="0">D28/100</f>
        <v>0.91175240485152653</v>
      </c>
      <c r="E30">
        <f t="shared" si="0"/>
        <v>1.5077821011673151</v>
      </c>
      <c r="F30">
        <f t="shared" si="0"/>
        <v>0.98668453228372821</v>
      </c>
      <c r="G30">
        <f t="shared" si="0"/>
        <v>0.57241977450130099</v>
      </c>
      <c r="H30">
        <f t="shared" si="0"/>
        <v>1.2910052910052909</v>
      </c>
      <c r="I30">
        <f t="shared" si="0"/>
        <v>1.4417670682730923</v>
      </c>
      <c r="J30">
        <f t="shared" si="0"/>
        <v>1.8292750415052574</v>
      </c>
      <c r="K30">
        <f t="shared" si="0"/>
        <v>1.202150850167127</v>
      </c>
      <c r="L30">
        <f t="shared" si="0"/>
        <v>0.81142678738682472</v>
      </c>
      <c r="M30">
        <f t="shared" si="0"/>
        <v>0.88441019561351508</v>
      </c>
      <c r="N30">
        <f t="shared" si="0"/>
        <v>0.75531914893617025</v>
      </c>
      <c r="O30">
        <f t="shared" si="0"/>
        <v>0.94166666666666676</v>
      </c>
      <c r="P30">
        <f t="shared" si="0"/>
        <v>1.2077572964669738</v>
      </c>
      <c r="Q30">
        <f t="shared" si="0"/>
        <v>1.1108505949757603</v>
      </c>
      <c r="R30">
        <f t="shared" si="0"/>
        <v>1.4080765143464398</v>
      </c>
      <c r="S30">
        <f t="shared" si="0"/>
        <v>0.83873099801718443</v>
      </c>
      <c r="T30">
        <f t="shared" si="0"/>
        <v>1.1497397944892453</v>
      </c>
      <c r="U30">
        <f t="shared" si="0"/>
        <v>1.1276957457399057</v>
      </c>
      <c r="V30">
        <f t="shared" si="0"/>
        <v>1.340639260365051</v>
      </c>
    </row>
  </sheetData>
  <phoneticPr fontId="3" type="noConversion"/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5" topLeftCell="C11" activePane="bottomRight" state="frozen"/>
      <selection pane="topRight" activeCell="B1" sqref="B1"/>
      <selection pane="bottomLeft" activeCell="A6" sqref="A6"/>
      <selection pane="bottomRight" activeCell="V28" sqref="C28:V28"/>
    </sheetView>
  </sheetViews>
  <sheetFormatPr baseColWidth="10" defaultColWidth="11.42578125" defaultRowHeight="12.75" x14ac:dyDescent="0.2"/>
  <cols>
    <col min="1" max="1" width="25" customWidth="1"/>
    <col min="12" max="12" width="7.85546875" customWidth="1"/>
    <col min="13" max="13" width="8.85546875" customWidth="1"/>
  </cols>
  <sheetData>
    <row r="1" spans="1:22" x14ac:dyDescent="0.2">
      <c r="A1" s="17" t="s">
        <v>50</v>
      </c>
    </row>
    <row r="2" spans="1:22" ht="51" x14ac:dyDescent="0.2">
      <c r="A2" s="8" t="s">
        <v>51</v>
      </c>
    </row>
    <row r="3" spans="1:22" ht="38.25" x14ac:dyDescent="0.2">
      <c r="A3" s="9" t="s">
        <v>14</v>
      </c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1" t="s">
        <v>29</v>
      </c>
      <c r="R5" s="5" t="s">
        <v>30</v>
      </c>
      <c r="S5" s="5" t="s">
        <v>31</v>
      </c>
      <c r="T5" s="1" t="s">
        <v>32</v>
      </c>
      <c r="U5" s="1" t="s">
        <v>33</v>
      </c>
      <c r="V5" s="1" t="s">
        <v>34</v>
      </c>
    </row>
    <row r="6" spans="1:22" x14ac:dyDescent="0.2">
      <c r="B6" s="1">
        <v>2000</v>
      </c>
      <c r="C6" s="3">
        <f>('Población&lt;16 años'!C6+'Población&gt;65 años'!C6)/'Población 16-64 años'!C6*100</f>
        <v>42.091100026253606</v>
      </c>
      <c r="D6" s="3">
        <f>('Población&lt;16 años'!D6+'Población&gt;65 años'!D6)/'Población 16-64 años'!D6*100</f>
        <v>52.163418558912923</v>
      </c>
      <c r="E6" s="3">
        <f>('Población&lt;16 años'!E6+'Población&gt;65 años'!E6)/'Población 16-64 años'!E6*100</f>
        <v>52.623688155922046</v>
      </c>
      <c r="F6" s="3">
        <f>('Población&lt;16 años'!F6+'Población&gt;65 años'!F6)/'Población 16-64 años'!F6*100</f>
        <v>42.005420054200542</v>
      </c>
      <c r="G6" s="3">
        <f>('Población&lt;16 años'!G6+'Población&gt;65 años'!G6)/'Población 16-64 años'!G6*100</f>
        <v>46.48450516494502</v>
      </c>
      <c r="H6" s="3">
        <f>('Población&lt;16 años'!H6+'Población&gt;65 años'!H6)/'Población 16-64 años'!H6*100</f>
        <v>47.061704211557299</v>
      </c>
      <c r="I6" s="3">
        <f>('Población&lt;16 años'!I6+'Población&gt;65 años'!I6)/'Población 16-64 años'!I6*100</f>
        <v>58.417849898580123</v>
      </c>
      <c r="J6" s="3">
        <f>('Población&lt;16 años'!J6+'Población&gt;65 años'!J6)/'Población 16-64 años'!J6*100</f>
        <v>47.609365372766483</v>
      </c>
      <c r="K6" s="3">
        <f>('Población&lt;16 años'!K6+'Población&gt;65 años'!K6)/'Población 16-64 años'!K6*100</f>
        <v>46.070456981121701</v>
      </c>
      <c r="L6" s="3">
        <f>('Población&lt;16 años'!L6+'Población&gt;65 años'!L6)/'Población 16-64 años'!L6*100</f>
        <v>47.157754292335241</v>
      </c>
      <c r="M6" s="3">
        <f>('Población&lt;16 años'!M6+'Población&gt;65 años'!M6)/'Población 16-64 años'!M6*100</f>
        <v>46.453900709219859</v>
      </c>
      <c r="N6" s="3">
        <f>('Población&lt;16 años'!N6+'Población&gt;65 años'!N6)/'Población 16-64 años'!N6*100</f>
        <v>41.386296660117878</v>
      </c>
      <c r="O6" s="3">
        <f>('Población&lt;16 años'!O6+'Población&gt;65 años'!O6)/'Población 16-64 años'!O6*100</f>
        <v>55.163727959697731</v>
      </c>
      <c r="P6" s="3">
        <f>('Población&lt;16 años'!P6+'Población&gt;65 años'!P6)/'Población 16-64 años'!P6*100</f>
        <v>42.530124641784347</v>
      </c>
      <c r="Q6" s="3">
        <f>('Población&lt;16 años'!Q6+'Población&gt;65 años'!Q6)/'Población 16-64 años'!Q6*100</f>
        <v>45.831472480064932</v>
      </c>
      <c r="R6" s="3">
        <f>('Población&lt;16 años'!R6+'Población&gt;65 años'!R6)/'Población 16-64 años'!R6*100</f>
        <v>53.635470400393025</v>
      </c>
      <c r="S6" s="3">
        <f>('Población&lt;16 años'!S6+'Población&gt;65 años'!S6)/'Población 16-64 años'!S6*100</f>
        <v>51.282702565405138</v>
      </c>
      <c r="T6" s="3">
        <f>('Población&lt;16 años'!T6+'Población&gt;65 años'!T6)/'Población 16-64 años'!T6*100</f>
        <v>47.556098619110912</v>
      </c>
      <c r="U6" s="3">
        <f>('Población&lt;16 años'!U6+'Población&gt;65 años'!U6)/'Población 16-64 años'!U6*100</f>
        <v>50.062385856779734</v>
      </c>
      <c r="V6" s="3">
        <f>('Población&lt;16 años'!V6+'Población&gt;65 años'!V6)/'Población 16-64 años'!V6*100</f>
        <v>48.484974139463617</v>
      </c>
    </row>
    <row r="7" spans="1:22" x14ac:dyDescent="0.2">
      <c r="B7" s="1">
        <v>2001</v>
      </c>
      <c r="C7" s="3">
        <f>('Población&lt;16 años'!C7+'Población&gt;65 años'!C7)/'Población 16-64 años'!C7*100</f>
        <v>41.375436844732896</v>
      </c>
      <c r="D7" s="3">
        <f>('Población&lt;16 años'!D7+'Población&gt;65 años'!D7)/'Población 16-64 años'!D7*100</f>
        <v>51.897854599148786</v>
      </c>
      <c r="E7" s="3">
        <f>('Población&lt;16 años'!E7+'Población&gt;65 años'!E7)/'Población 16-64 años'!E7*100</f>
        <v>52.666915330100707</v>
      </c>
      <c r="F7" s="3">
        <f>('Población&lt;16 años'!F7+'Población&gt;65 años'!F7)/'Población 16-64 años'!F7*100</f>
        <v>40.729712728035224</v>
      </c>
      <c r="G7" s="3">
        <f>('Población&lt;16 años'!G7+'Población&gt;65 años'!G7)/'Población 16-64 años'!G7*100</f>
        <v>46.474741988049971</v>
      </c>
      <c r="H7" s="3">
        <f>('Población&lt;16 años'!H7+'Población&gt;65 años'!H7)/'Población 16-64 años'!H7*100</f>
        <v>47.19375305026842</v>
      </c>
      <c r="I7" s="3">
        <f>('Población&lt;16 años'!I7+'Población&gt;65 años'!I7)/'Población 16-64 años'!I7*100</f>
        <v>57.378689344672338</v>
      </c>
      <c r="J7" s="3">
        <f>('Población&lt;16 años'!J7+'Población&gt;65 años'!J7)/'Población 16-64 años'!J7*100</f>
        <v>46.877648227696447</v>
      </c>
      <c r="K7" s="3">
        <f>('Población&lt;16 años'!K7+'Población&gt;65 años'!K7)/'Población 16-64 años'!K7*100</f>
        <v>45.706196659875133</v>
      </c>
      <c r="L7" s="3">
        <f>('Población&lt;16 años'!L7+'Población&gt;65 años'!L7)/'Población 16-64 años'!L7*100</f>
        <v>47.135622204682981</v>
      </c>
      <c r="M7" s="3">
        <f>('Población&lt;16 años'!M7+'Población&gt;65 años'!M7)/'Población 16-64 años'!M7*100</f>
        <v>45.220264317180614</v>
      </c>
      <c r="N7" s="3">
        <f>('Población&lt;16 años'!N7+'Población&gt;65 años'!N7)/'Población 16-64 años'!N7*100</f>
        <v>40.788097175403934</v>
      </c>
      <c r="O7" s="3">
        <f>('Población&lt;16 años'!O7+'Población&gt;65 años'!O7)/'Población 16-64 años'!O7*100</f>
        <v>53.731343283582092</v>
      </c>
      <c r="P7" s="3">
        <f>('Población&lt;16 años'!P7+'Población&gt;65 años'!P7)/'Población 16-64 años'!P7*100</f>
        <v>41.720283356079804</v>
      </c>
      <c r="Q7" s="3">
        <f>('Población&lt;16 años'!Q7+'Población&gt;65 años'!Q7)/'Población 16-64 años'!Q7*100</f>
        <v>45.366455122393475</v>
      </c>
      <c r="R7" s="3">
        <f>('Población&lt;16 años'!R7+'Población&gt;65 años'!R7)/'Población 16-64 años'!R7*100</f>
        <v>53.168754605747971</v>
      </c>
      <c r="S7" s="3">
        <f>('Población&lt;16 años'!S7+'Población&gt;65 años'!S7)/'Población 16-64 años'!S7*100</f>
        <v>49.821027220511112</v>
      </c>
      <c r="T7" s="3">
        <f>('Población&lt;16 años'!T7+'Población&gt;65 años'!T7)/'Población 16-64 años'!T7*100</f>
        <v>47.041029595914317</v>
      </c>
      <c r="U7" s="3">
        <f>('Población&lt;16 años'!U7+'Población&gt;65 años'!U7)/'Población 16-64 años'!U7*100</f>
        <v>49.331374241641925</v>
      </c>
      <c r="V7" s="3">
        <f>('Población&lt;16 años'!V7+'Población&gt;65 años'!V7)/'Población 16-64 años'!V7*100</f>
        <v>48.130716660779292</v>
      </c>
    </row>
    <row r="8" spans="1:22" x14ac:dyDescent="0.2">
      <c r="B8" s="1">
        <v>2002</v>
      </c>
      <c r="C8" s="3">
        <f>('Población&lt;16 años'!C8+'Población&gt;65 años'!C8)/'Población 16-64 años'!C8*100</f>
        <v>41.495060111891441</v>
      </c>
      <c r="D8" s="3">
        <f>('Población&lt;16 años'!D8+'Población&gt;65 años'!D8)/'Población 16-64 años'!D8*100</f>
        <v>52.65038713519953</v>
      </c>
      <c r="E8" s="3">
        <f>('Población&lt;16 años'!E8+'Población&gt;65 años'!E8)/'Población 16-64 años'!E8*100</f>
        <v>52.37388724035609</v>
      </c>
      <c r="F8" s="3">
        <f>('Población&lt;16 años'!F8+'Población&gt;65 años'!F8)/'Población 16-64 años'!F8*100</f>
        <v>41.369410469186299</v>
      </c>
      <c r="G8" s="3">
        <f>('Población&lt;16 años'!G8+'Población&gt;65 años'!G8)/'Población 16-64 años'!G8*100</f>
        <v>45.839890882383798</v>
      </c>
      <c r="H8" s="3">
        <f>('Población&lt;16 años'!H8+'Población&gt;65 años'!H8)/'Población 16-64 años'!H8*100</f>
        <v>45.886385896180215</v>
      </c>
      <c r="I8" s="3">
        <f>('Población&lt;16 años'!I8+'Población&gt;65 años'!I8)/'Población 16-64 años'!I8*100</f>
        <v>59.562563580874873</v>
      </c>
      <c r="J8" s="3">
        <f>('Población&lt;16 años'!J8+'Población&gt;65 años'!J8)/'Población 16-64 años'!J8*100</f>
        <v>46.567615903150369</v>
      </c>
      <c r="K8" s="3">
        <f>('Población&lt;16 años'!K8+'Población&gt;65 años'!K8)/'Población 16-64 años'!K8*100</f>
        <v>44.985330576275587</v>
      </c>
      <c r="L8" s="3">
        <f>('Población&lt;16 años'!L8+'Población&gt;65 años'!L8)/'Población 16-64 años'!L8*100</f>
        <v>47.137068085501284</v>
      </c>
      <c r="M8" s="3">
        <f>('Población&lt;16 años'!M8+'Población&gt;65 años'!M8)/'Población 16-64 años'!M8*100</f>
        <v>44.546649145860712</v>
      </c>
      <c r="N8" s="3">
        <f>('Población&lt;16 años'!N8+'Población&gt;65 años'!N8)/'Población 16-64 años'!N8*100</f>
        <v>40.638519248672033</v>
      </c>
      <c r="O8" s="3">
        <f>('Población&lt;16 años'!O8+'Población&gt;65 años'!O8)/'Población 16-64 años'!O8*100</f>
        <v>54.679802955665025</v>
      </c>
      <c r="P8" s="3">
        <f>('Población&lt;16 años'!P8+'Población&gt;65 años'!P8)/'Población 16-64 años'!P8*100</f>
        <v>41.841881380651436</v>
      </c>
      <c r="Q8" s="3">
        <f>('Población&lt;16 años'!Q8+'Población&gt;65 años'!Q8)/'Población 16-64 años'!Q8*100</f>
        <v>44.886538768135196</v>
      </c>
      <c r="R8" s="3">
        <f>('Población&lt;16 años'!R8+'Población&gt;65 años'!R8)/'Población 16-64 años'!R8*100</f>
        <v>54.067338412386334</v>
      </c>
      <c r="S8" s="3">
        <f>('Población&lt;16 años'!S8+'Población&gt;65 años'!S8)/'Población 16-64 años'!S8*100</f>
        <v>47.419849794072519</v>
      </c>
      <c r="T8" s="3">
        <f>('Población&lt;16 años'!T8+'Población&gt;65 años'!T8)/'Población 16-64 años'!T8*100</f>
        <v>46.566781605015414</v>
      </c>
      <c r="U8" s="3">
        <f>('Población&lt;16 años'!U8+'Población&gt;65 años'!U8)/'Población 16-64 años'!U8*100</f>
        <v>48.931224146896113</v>
      </c>
      <c r="V8" s="3">
        <f>('Población&lt;16 años'!V8+'Población&gt;65 años'!V8)/'Población 16-64 años'!V8*100</f>
        <v>47.833006416502499</v>
      </c>
    </row>
    <row r="9" spans="1:22" x14ac:dyDescent="0.2">
      <c r="B9" s="1">
        <v>2003</v>
      </c>
      <c r="C9" s="3">
        <f>('Población&lt;16 años'!C9+'Población&gt;65 años'!C9)/'Población 16-64 años'!C9*100</f>
        <v>42.214881585577515</v>
      </c>
      <c r="D9" s="3">
        <f>('Población&lt;16 años'!D9+'Población&gt;65 años'!D9)/'Población 16-64 años'!D9*100</f>
        <v>52.870852309694207</v>
      </c>
      <c r="E9" s="3">
        <f>('Población&lt;16 años'!E9+'Población&gt;65 años'!E9)/'Población 16-64 años'!E9*100</f>
        <v>51.329315845444881</v>
      </c>
      <c r="F9" s="3">
        <f>('Población&lt;16 años'!F9+'Población&gt;65 años'!F9)/'Población 16-64 años'!F9*100</f>
        <v>41.384056180964819</v>
      </c>
      <c r="G9" s="3">
        <f>('Población&lt;16 años'!G9+'Población&gt;65 años'!G9)/'Población 16-64 años'!G9*100</f>
        <v>46.192642405063289</v>
      </c>
      <c r="H9" s="3">
        <f>('Población&lt;16 años'!H9+'Población&gt;65 años'!H9)/'Población 16-64 años'!H9*100</f>
        <v>46.513944223107565</v>
      </c>
      <c r="I9" s="3">
        <f>('Población&lt;16 años'!I9+'Población&gt;65 años'!I9)/'Población 16-64 años'!I9*100</f>
        <v>59.546599496221667</v>
      </c>
      <c r="J9" s="3">
        <f>('Población&lt;16 años'!J9+'Población&gt;65 años'!J9)/'Población 16-64 años'!J9*100</f>
        <v>46.656570064430014</v>
      </c>
      <c r="K9" s="3">
        <f>('Población&lt;16 años'!K9+'Población&gt;65 años'!K9)/'Población 16-64 años'!K9*100</f>
        <v>44.981092475944912</v>
      </c>
      <c r="L9" s="3">
        <f>('Población&lt;16 años'!L9+'Población&gt;65 años'!L9)/'Población 16-64 años'!L9*100</f>
        <v>48.083307323440117</v>
      </c>
      <c r="M9" s="3">
        <f>('Población&lt;16 años'!M9+'Población&gt;65 años'!M9)/'Población 16-64 años'!M9*100</f>
        <v>47.628164220378643</v>
      </c>
      <c r="N9" s="3">
        <f>('Población&lt;16 años'!N9+'Población&gt;65 años'!N9)/'Población 16-64 años'!N9*100</f>
        <v>41.814775431667428</v>
      </c>
      <c r="O9" s="3">
        <f>('Población&lt;16 años'!O9+'Población&gt;65 años'!O9)/'Población 16-64 años'!O9*100</f>
        <v>55.223880597014926</v>
      </c>
      <c r="P9" s="3">
        <f>('Población&lt;16 años'!P9+'Población&gt;65 años'!P9)/'Población 16-64 años'!P9*100</f>
        <v>41.93756305346934</v>
      </c>
      <c r="Q9" s="3">
        <f>('Población&lt;16 años'!Q9+'Población&gt;65 años'!Q9)/'Población 16-64 años'!Q9*100</f>
        <v>45.028501205918445</v>
      </c>
      <c r="R9" s="3">
        <f>('Población&lt;16 años'!R9+'Población&gt;65 años'!R9)/'Población 16-64 años'!R9*100</f>
        <v>54.956817905364311</v>
      </c>
      <c r="S9" s="3">
        <f>('Población&lt;16 años'!S9+'Población&gt;65 años'!S9)/'Población 16-64 años'!S9*100</f>
        <v>49.11136980985642</v>
      </c>
      <c r="T9" s="3">
        <f>('Población&lt;16 años'!T9+'Población&gt;65 años'!T9)/'Población 16-64 años'!T9*100</f>
        <v>46.659000676285423</v>
      </c>
      <c r="U9" s="3">
        <f>('Población&lt;16 años'!U9+'Población&gt;65 años'!U9)/'Población 16-64 años'!U9*100</f>
        <v>48.693021452920334</v>
      </c>
      <c r="V9" s="3">
        <f>('Población&lt;16 años'!V9+'Población&gt;65 años'!V9)/'Población 16-64 años'!V9*100</f>
        <v>47.590816829315067</v>
      </c>
    </row>
    <row r="10" spans="1:22" x14ac:dyDescent="0.2">
      <c r="B10" s="1">
        <v>2004</v>
      </c>
      <c r="C10" s="3">
        <f>('Población&lt;16 años'!C10+'Población&gt;65 años'!C10)/'Población 16-64 años'!C10*100</f>
        <v>42.695670718703347</v>
      </c>
      <c r="D10" s="3">
        <f>('Población&lt;16 años'!D10+'Población&gt;65 años'!D10)/'Población 16-64 años'!D10*100</f>
        <v>51.442006269592476</v>
      </c>
      <c r="E10" s="3">
        <f>('Población&lt;16 años'!E10+'Población&gt;65 años'!E10)/'Población 16-64 años'!E10*100</f>
        <v>51.193444959030998</v>
      </c>
      <c r="F10" s="3">
        <f>('Población&lt;16 años'!F10+'Población&gt;65 años'!F10)/'Población 16-64 años'!F10*100</f>
        <v>42.458625667192592</v>
      </c>
      <c r="G10" s="3">
        <f>('Población&lt;16 años'!G10+'Población&gt;65 años'!G10)/'Población 16-64 años'!G10*100</f>
        <v>45.274190529664985</v>
      </c>
      <c r="H10" s="3">
        <f>('Población&lt;16 años'!H10+'Población&gt;65 años'!H10)/'Población 16-64 años'!H10*100</f>
        <v>47.5</v>
      </c>
      <c r="I10" s="3">
        <f>('Población&lt;16 años'!I10+'Población&gt;65 años'!I10)/'Población 16-64 años'!I10*100</f>
        <v>57.410142786804528</v>
      </c>
      <c r="J10" s="3">
        <f>('Población&lt;16 años'!J10+'Población&gt;65 años'!J10)/'Población 16-64 años'!J10*100</f>
        <v>45.465087589439925</v>
      </c>
      <c r="K10" s="3">
        <f>('Población&lt;16 años'!K10+'Población&gt;65 años'!K10)/'Población 16-64 años'!K10*100</f>
        <v>44.628428690628333</v>
      </c>
      <c r="L10" s="3">
        <f>('Población&lt;16 años'!L10+'Población&gt;65 años'!L10)/'Población 16-64 años'!L10*100</f>
        <v>47.764130526434137</v>
      </c>
      <c r="M10" s="3">
        <f>('Población&lt;16 años'!M10+'Población&gt;65 años'!M10)/'Población 16-64 años'!M10*100</f>
        <v>47.30674342105263</v>
      </c>
      <c r="N10" s="3">
        <f>('Población&lt;16 años'!N10+'Población&gt;65 años'!N10)/'Población 16-64 años'!N10*100</f>
        <v>41.878291948833706</v>
      </c>
      <c r="O10" s="3">
        <f>('Población&lt;16 años'!O10+'Población&gt;65 años'!O10)/'Población 16-64 años'!O10*100</f>
        <v>52.242152466367706</v>
      </c>
      <c r="P10" s="3">
        <f>('Población&lt;16 años'!P10+'Población&gt;65 años'!P10)/'Población 16-64 años'!P10*100</f>
        <v>41.203441486635924</v>
      </c>
      <c r="Q10" s="3">
        <f>('Población&lt;16 años'!Q10+'Población&gt;65 años'!Q10)/'Población 16-64 años'!Q10*100</f>
        <v>44.66167301334896</v>
      </c>
      <c r="R10" s="3">
        <f>('Población&lt;16 años'!R10+'Población&gt;65 años'!R10)/'Población 16-64 años'!R10*100</f>
        <v>53.601340033500833</v>
      </c>
      <c r="S10" s="3">
        <f>('Población&lt;16 años'!S10+'Población&gt;65 años'!S10)/'Población 16-64 años'!S10*100</f>
        <v>48.846717580806917</v>
      </c>
      <c r="T10" s="3">
        <f>('Población&lt;16 años'!T10+'Población&gt;65 años'!T10)/'Población 16-64 años'!T10*100</f>
        <v>46.14956774834998</v>
      </c>
      <c r="U10" s="3">
        <f>('Población&lt;16 años'!U10+'Población&gt;65 años'!U10)/'Población 16-64 años'!U10*100</f>
        <v>48.199860273161342</v>
      </c>
      <c r="V10" s="3">
        <f>('Población&lt;16 años'!V10+'Población&gt;65 años'!V10)/'Población 16-64 años'!V10*100</f>
        <v>47.303560937379643</v>
      </c>
    </row>
    <row r="11" spans="1:22" x14ac:dyDescent="0.2">
      <c r="B11" s="1">
        <v>2005</v>
      </c>
      <c r="C11" s="3">
        <f>('Población&lt;16 años'!C11+'Población&gt;65 años'!C11)/'Población 16-64 años'!C11*100</f>
        <v>42.125729099157482</v>
      </c>
      <c r="D11" s="3">
        <f>('Población&lt;16 años'!D11+'Población&gt;65 años'!D11)/'Población 16-64 años'!D11*100</f>
        <v>51.023171832681314</v>
      </c>
      <c r="E11" s="3">
        <f>('Población&lt;16 años'!E11+'Población&gt;65 años'!E11)/'Población 16-64 años'!E11*100</f>
        <v>50.698812019566745</v>
      </c>
      <c r="F11" s="3">
        <f>('Población&lt;16 años'!F11+'Población&gt;65 años'!F11)/'Población 16-64 años'!F11*100</f>
        <v>41.539128818390239</v>
      </c>
      <c r="G11" s="3">
        <f>('Población&lt;16 años'!G11+'Población&gt;65 años'!G11)/'Población 16-64 años'!G11*100</f>
        <v>44.419449731787509</v>
      </c>
      <c r="H11" s="3">
        <f>('Población&lt;16 años'!H11+'Población&gt;65 años'!H11)/'Población 16-64 años'!H11*100</f>
        <v>47.272727272727273</v>
      </c>
      <c r="I11" s="3">
        <f>('Población&lt;16 años'!I11+'Población&gt;65 años'!I11)/'Población 16-64 años'!I11*100</f>
        <v>54.974068835454972</v>
      </c>
      <c r="J11" s="3">
        <f>('Población&lt;16 años'!J11+'Población&gt;65 años'!J11)/'Población 16-64 años'!J11*100</f>
        <v>44.588973410245217</v>
      </c>
      <c r="K11" s="3">
        <f>('Población&lt;16 años'!K11+'Población&gt;65 años'!K11)/'Población 16-64 años'!K11*100</f>
        <v>44.495057858897283</v>
      </c>
      <c r="L11" s="3">
        <f>('Población&lt;16 años'!L11+'Población&gt;65 años'!L11)/'Población 16-64 años'!L11*100</f>
        <v>47.347954580805727</v>
      </c>
      <c r="M11" s="3">
        <f>('Población&lt;16 años'!M11+'Población&gt;65 años'!M11)/'Población 16-64 años'!M11*100</f>
        <v>46.841593780369287</v>
      </c>
      <c r="N11" s="3">
        <f>('Población&lt;16 años'!N11+'Población&gt;65 años'!N11)/'Población 16-64 años'!N11*100</f>
        <v>41.845103515538412</v>
      </c>
      <c r="O11" s="3">
        <f>('Población&lt;16 años'!O11+'Población&gt;65 años'!O11)/'Población 16-64 años'!O11*100</f>
        <v>47.780126849894295</v>
      </c>
      <c r="P11" s="3">
        <f>('Población&lt;16 años'!P11+'Población&gt;65 años'!P11)/'Población 16-64 años'!P11*100</f>
        <v>40.784632171949148</v>
      </c>
      <c r="Q11" s="3">
        <f>('Población&lt;16 años'!Q11+'Población&gt;65 años'!Q11)/'Población 16-64 años'!Q11*100</f>
        <v>44.351316065182701</v>
      </c>
      <c r="R11" s="3">
        <f>('Población&lt;16 años'!R11+'Población&gt;65 años'!R11)/'Población 16-64 años'!R11*100</f>
        <v>52.109877264757451</v>
      </c>
      <c r="S11" s="3">
        <f>('Población&lt;16 años'!S11+'Población&gt;65 años'!S11)/'Población 16-64 años'!S11*100</f>
        <v>47.542907437289131</v>
      </c>
      <c r="T11" s="3">
        <f>('Población&lt;16 años'!T11+'Población&gt;65 años'!T11)/'Población 16-64 años'!T11*100</f>
        <v>45.584316977987193</v>
      </c>
      <c r="U11" s="3">
        <f>('Población&lt;16 años'!U11+'Población&gt;65 años'!U11)/'Población 16-64 años'!U11*100</f>
        <v>47.479787706333731</v>
      </c>
      <c r="V11" s="3">
        <f>('Población&lt;16 años'!V11+'Población&gt;65 años'!V11)/'Población 16-64 años'!V11*100</f>
        <v>46.748964605139307</v>
      </c>
    </row>
    <row r="12" spans="1:22" x14ac:dyDescent="0.2">
      <c r="B12" s="1">
        <v>2006</v>
      </c>
      <c r="C12" s="3">
        <f>('Población&lt;16 años'!C12+'Población&gt;65 años'!C12)/'Población 16-64 años'!C12*100</f>
        <v>42.064273985456254</v>
      </c>
      <c r="D12" s="3">
        <f>('Población&lt;16 años'!D12+'Población&gt;65 años'!D12)/'Población 16-64 años'!D12*100</f>
        <v>50.17818959372773</v>
      </c>
      <c r="E12" s="3">
        <f>('Población&lt;16 años'!E12+'Población&gt;65 años'!E12)/'Población 16-64 años'!E12*100</f>
        <v>49.722029186935373</v>
      </c>
      <c r="F12" s="3">
        <f>('Población&lt;16 años'!F12+'Población&gt;65 años'!F12)/'Población 16-64 años'!F12*100</f>
        <v>42.173101927751709</v>
      </c>
      <c r="G12" s="3">
        <f>('Población&lt;16 años'!G12+'Población&gt;65 años'!G12)/'Población 16-64 años'!G12*100</f>
        <v>43.704305442729492</v>
      </c>
      <c r="H12" s="3">
        <f>('Población&lt;16 años'!H12+'Población&gt;65 años'!H12)/'Población 16-64 años'!H12*100</f>
        <v>47.221006564551423</v>
      </c>
      <c r="I12" s="3">
        <f>('Población&lt;16 años'!I12+'Población&gt;65 años'!I12)/'Población 16-64 años'!I12*100</f>
        <v>52.432432432432428</v>
      </c>
      <c r="J12" s="3">
        <f>('Población&lt;16 años'!J12+'Población&gt;65 años'!J12)/'Población 16-64 años'!J12*100</f>
        <v>44.679164968527829</v>
      </c>
      <c r="K12" s="3">
        <f>('Población&lt;16 años'!K12+'Población&gt;65 años'!K12)/'Población 16-64 años'!K12*100</f>
        <v>44.921313577285375</v>
      </c>
      <c r="L12" s="3">
        <f>('Población&lt;16 años'!L12+'Población&gt;65 años'!L12)/'Población 16-64 años'!L12*100</f>
        <v>47.616058711343939</v>
      </c>
      <c r="M12" s="3">
        <f>('Población&lt;16 años'!M12+'Población&gt;65 años'!M12)/'Población 16-64 años'!M12*100</f>
        <v>45.63758389261745</v>
      </c>
      <c r="N12" s="3">
        <f>('Población&lt;16 años'!N12+'Población&gt;65 años'!N12)/'Población 16-64 años'!N12*100</f>
        <v>41.849832214765101</v>
      </c>
      <c r="O12" s="3">
        <f>('Población&lt;16 años'!O12+'Población&gt;65 años'!O12)/'Población 16-64 años'!O12*100</f>
        <v>48.218029350104821</v>
      </c>
      <c r="P12" s="3">
        <f>('Población&lt;16 años'!P12+'Población&gt;65 años'!P12)/'Población 16-64 años'!P12*100</f>
        <v>40.72324404690535</v>
      </c>
      <c r="Q12" s="3">
        <f>('Población&lt;16 años'!Q12+'Población&gt;65 años'!Q12)/'Población 16-64 años'!Q12*100</f>
        <v>44.597225966867384</v>
      </c>
      <c r="R12" s="3">
        <f>('Población&lt;16 años'!R12+'Población&gt;65 años'!R12)/'Población 16-64 años'!R12*100</f>
        <v>51.283226397800185</v>
      </c>
      <c r="S12" s="3">
        <f>('Población&lt;16 años'!S12+'Población&gt;65 años'!S12)/'Población 16-64 años'!S12*100</f>
        <v>47.912768101338713</v>
      </c>
      <c r="T12" s="3">
        <f>('Población&lt;16 años'!T12+'Población&gt;65 años'!T12)/'Población 16-64 años'!T12*100</f>
        <v>45.617853550888086</v>
      </c>
      <c r="U12" s="3">
        <f>('Población&lt;16 años'!U12+'Población&gt;65 años'!U12)/'Población 16-64 años'!U12*100</f>
        <v>47.421759836454193</v>
      </c>
      <c r="V12" s="3">
        <f>('Población&lt;16 años'!V12+'Población&gt;65 años'!V12)/'Población 16-64 años'!V12*100</f>
        <v>47.071887450391692</v>
      </c>
    </row>
    <row r="13" spans="1:22" x14ac:dyDescent="0.2">
      <c r="B13" s="1">
        <v>2007</v>
      </c>
      <c r="C13" s="3">
        <f>('Población&lt;16 años'!C13+'Población&gt;65 años'!C13)/'Población 16-64 años'!C13*100</f>
        <v>42.028598155819857</v>
      </c>
      <c r="D13" s="3">
        <f>('Población&lt;16 años'!D13+'Población&gt;65 años'!D13)/'Población 16-64 años'!D13*100</f>
        <v>49.797069546674003</v>
      </c>
      <c r="E13" s="3">
        <f>('Población&lt;16 años'!E13+'Población&gt;65 años'!E13)/'Población 16-64 años'!E13*100</f>
        <v>48.292514660227667</v>
      </c>
      <c r="F13" s="3">
        <f>('Población&lt;16 años'!F13+'Población&gt;65 años'!F13)/'Población 16-64 años'!F13*100</f>
        <v>41.716875644574721</v>
      </c>
      <c r="G13" s="3">
        <f>('Población&lt;16 años'!G13+'Población&gt;65 años'!G13)/'Población 16-64 años'!G13*100</f>
        <v>43.656716417910445</v>
      </c>
      <c r="H13" s="3">
        <f>('Población&lt;16 años'!H13+'Población&gt;65 años'!H13)/'Población 16-64 años'!H13*100</f>
        <v>46.572407883461871</v>
      </c>
      <c r="I13" s="3">
        <f>('Población&lt;16 años'!I13+'Población&gt;65 años'!I13)/'Población 16-64 años'!I13*100</f>
        <v>50.340715502555369</v>
      </c>
      <c r="J13" s="3">
        <f>('Población&lt;16 años'!J13+'Población&gt;65 años'!J13)/'Población 16-64 años'!J13*100</f>
        <v>44.624737482038249</v>
      </c>
      <c r="K13" s="3">
        <f>('Población&lt;16 años'!K13+'Población&gt;65 años'!K13)/'Población 16-64 años'!K13*100</f>
        <v>44.727036428665365</v>
      </c>
      <c r="L13" s="3">
        <f>('Población&lt;16 años'!L13+'Población&gt;65 años'!L13)/'Población 16-64 años'!L13*100</f>
        <v>48.176831235882545</v>
      </c>
      <c r="M13" s="3">
        <f>('Población&lt;16 años'!M13+'Población&gt;65 años'!M13)/'Población 16-64 años'!M13*100</f>
        <v>45.394383831157214</v>
      </c>
      <c r="N13" s="3">
        <f>('Población&lt;16 años'!N13+'Población&gt;65 años'!N13)/'Población 16-64 años'!N13*100</f>
        <v>42.388964197432422</v>
      </c>
      <c r="O13" s="3">
        <f>('Población&lt;16 años'!O13+'Población&gt;65 años'!O13)/'Población 16-64 años'!O13*100</f>
        <v>47.589098532494759</v>
      </c>
      <c r="P13" s="3">
        <f>('Población&lt;16 años'!P13+'Población&gt;65 años'!P13)/'Población 16-64 años'!P13*100</f>
        <v>41.646603408393524</v>
      </c>
      <c r="Q13" s="3">
        <f>('Población&lt;16 años'!Q13+'Población&gt;65 años'!Q13)/'Población 16-64 años'!Q13*100</f>
        <v>44.536146139296577</v>
      </c>
      <c r="R13" s="3">
        <f>('Población&lt;16 años'!R13+'Población&gt;65 años'!R13)/'Población 16-64 años'!R13*100</f>
        <v>51.181549647807309</v>
      </c>
      <c r="S13" s="3">
        <f>('Población&lt;16 años'!S13+'Población&gt;65 años'!S13)/'Población 16-64 años'!S13*100</f>
        <v>47.69992922859165</v>
      </c>
      <c r="T13" s="3">
        <f>('Población&lt;16 años'!T13+'Población&gt;65 años'!T13)/'Población 16-64 años'!T13*100</f>
        <v>45.59941434902457</v>
      </c>
      <c r="U13" s="3">
        <f>('Población&lt;16 años'!U13+'Población&gt;65 años'!U13)/'Población 16-64 años'!U13*100</f>
        <v>47.166275414357379</v>
      </c>
      <c r="V13" s="3">
        <f>('Población&lt;16 años'!V13+'Población&gt;65 años'!V13)/'Población 16-64 años'!V13*100</f>
        <v>47.03643623841257</v>
      </c>
    </row>
    <row r="14" spans="1:22" x14ac:dyDescent="0.2">
      <c r="B14" s="1">
        <v>2008</v>
      </c>
      <c r="C14" s="3">
        <f>('Población&lt;16 años'!C14+'Población&gt;65 años'!C14)/'Población 16-64 años'!C14*100</f>
        <v>42.777541471714166</v>
      </c>
      <c r="D14" s="3">
        <f>('Población&lt;16 años'!D14+'Población&gt;65 años'!D14)/'Población 16-64 años'!D14*100</f>
        <v>49.233691380665448</v>
      </c>
      <c r="E14" s="3">
        <f>('Población&lt;16 años'!E14+'Población&gt;65 años'!E14)/'Población 16-64 años'!E14*100</f>
        <v>48.622589531680447</v>
      </c>
      <c r="F14" s="3">
        <f>('Población&lt;16 años'!F14+'Población&gt;65 años'!F14)/'Población 16-64 años'!F14*100</f>
        <v>42.722334157973933</v>
      </c>
      <c r="G14" s="3">
        <f>('Población&lt;16 años'!G14+'Población&gt;65 años'!G14)/'Población 16-64 años'!G14*100</f>
        <v>43.753517163759142</v>
      </c>
      <c r="H14" s="3">
        <f>('Población&lt;16 años'!H14+'Población&gt;65 años'!H14)/'Población 16-64 años'!H14*100</f>
        <v>46.881540393470075</v>
      </c>
      <c r="I14" s="3">
        <f>('Población&lt;16 años'!I14+'Población&gt;65 años'!I14)/'Población 16-64 años'!I14*100</f>
        <v>52.310924369747902</v>
      </c>
      <c r="J14" s="3">
        <f>('Población&lt;16 años'!J14+'Población&gt;65 años'!J14)/'Población 16-64 años'!J14*100</f>
        <v>45.227215029195229</v>
      </c>
      <c r="K14" s="3">
        <f>('Población&lt;16 años'!K14+'Población&gt;65 años'!K14)/'Población 16-64 años'!K14*100</f>
        <v>44.773975561195414</v>
      </c>
      <c r="L14" s="3">
        <f>('Población&lt;16 años'!L14+'Población&gt;65 años'!L14)/'Población 16-64 años'!L14*100</f>
        <v>48.620078490948224</v>
      </c>
      <c r="M14" s="3">
        <f>('Población&lt;16 años'!M14+'Población&gt;65 años'!M14)/'Población 16-64 años'!M14*100</f>
        <v>45.167785234899327</v>
      </c>
      <c r="N14" s="3">
        <f>('Población&lt;16 años'!N14+'Población&gt;65 años'!N14)/'Población 16-64 años'!N14*100</f>
        <v>42.689766441303014</v>
      </c>
      <c r="O14" s="3">
        <f>('Población&lt;16 años'!O14+'Población&gt;65 años'!O14)/'Población 16-64 años'!O14*100</f>
        <v>45.674044265593558</v>
      </c>
      <c r="P14" s="3">
        <f>('Población&lt;16 años'!P14+'Población&gt;65 años'!P14)/'Población 16-64 años'!P14*100</f>
        <v>41.606052442528735</v>
      </c>
      <c r="Q14" s="3">
        <f>('Población&lt;16 años'!Q14+'Población&gt;65 años'!Q14)/'Población 16-64 años'!Q14*100</f>
        <v>44.730958279146819</v>
      </c>
      <c r="R14" s="3">
        <f>('Población&lt;16 años'!R14+'Población&gt;65 años'!R14)/'Población 16-64 años'!R14*100</f>
        <v>50.644691108868713</v>
      </c>
      <c r="S14" s="3">
        <f>('Población&lt;16 años'!S14+'Población&gt;65 años'!S14)/'Población 16-64 años'!S14*100</f>
        <v>47.060031487439254</v>
      </c>
      <c r="T14" s="3">
        <f>('Población&lt;16 años'!T14+'Población&gt;65 años'!T14)/'Población 16-64 años'!T14*100</f>
        <v>45.722867026547334</v>
      </c>
      <c r="U14" s="3">
        <f>('Población&lt;16 años'!U14+'Población&gt;65 años'!U14)/'Población 16-64 años'!U14*100</f>
        <v>46.95987379205252</v>
      </c>
      <c r="V14" s="3">
        <f>('Población&lt;16 años'!V14+'Población&gt;65 años'!V14)/'Población 16-64 años'!V14*100</f>
        <v>46.948253945695853</v>
      </c>
    </row>
    <row r="15" spans="1:22" x14ac:dyDescent="0.2">
      <c r="B15" s="1">
        <v>2009</v>
      </c>
      <c r="C15" s="3">
        <f>('Población&lt;16 años'!C15+'Población&gt;65 años'!C15)/'Población 16-64 años'!C15*100</f>
        <v>44.045616769906061</v>
      </c>
      <c r="D15" s="3">
        <f>('Población&lt;16 años'!D15+'Población&gt;65 años'!D15)/'Población 16-64 años'!D15*100</f>
        <v>49.356305642733616</v>
      </c>
      <c r="E15" s="3">
        <f>('Población&lt;16 años'!E15+'Población&gt;65 años'!E15)/'Población 16-64 años'!E15*100</f>
        <v>48.565502938126514</v>
      </c>
      <c r="F15" s="3">
        <f>('Población&lt;16 años'!F15+'Población&gt;65 años'!F15)/'Población 16-64 años'!F15*100</f>
        <v>43.190112403289376</v>
      </c>
      <c r="G15" s="3">
        <f>('Población&lt;16 años'!G15+'Población&gt;65 años'!G15)/'Población 16-64 años'!G15*100</f>
        <v>43.59924538471904</v>
      </c>
      <c r="H15" s="3">
        <f>('Población&lt;16 años'!H15+'Población&gt;65 años'!H15)/'Población 16-64 años'!H15*100</f>
        <v>45.274453157243087</v>
      </c>
      <c r="I15" s="3">
        <f>('Población&lt;16 años'!I15+'Población&gt;65 años'!I15)/'Población 16-64 años'!I15*100</f>
        <v>53.367217280813215</v>
      </c>
      <c r="J15" s="3">
        <f>('Población&lt;16 años'!J15+'Población&gt;65 años'!J15)/'Población 16-64 años'!J15*100</f>
        <v>47.258044579951381</v>
      </c>
      <c r="K15" s="3">
        <f>('Población&lt;16 años'!K15+'Población&gt;65 años'!K15)/'Población 16-64 años'!K15*100</f>
        <v>45.621029920848251</v>
      </c>
      <c r="L15" s="3">
        <f>('Población&lt;16 años'!L15+'Población&gt;65 años'!L15)/'Población 16-64 años'!L15*100</f>
        <v>48.848140079076899</v>
      </c>
      <c r="M15" s="3">
        <f>('Población&lt;16 años'!M15+'Población&gt;65 años'!M15)/'Población 16-64 años'!M15*100</f>
        <v>45.398874544852696</v>
      </c>
      <c r="N15" s="3">
        <f>('Población&lt;16 años'!N15+'Población&gt;65 años'!N15)/'Población 16-64 años'!N15*100</f>
        <v>43.366703744901741</v>
      </c>
      <c r="O15" s="3">
        <f>('Población&lt;16 años'!O15+'Población&gt;65 años'!O15)/'Población 16-64 años'!O15*100</f>
        <v>45.271629778672036</v>
      </c>
      <c r="P15" s="3">
        <f>('Población&lt;16 años'!P15+'Población&gt;65 años'!P15)/'Población 16-64 años'!P15*100</f>
        <v>41.846553966189859</v>
      </c>
      <c r="Q15" s="3">
        <f>('Población&lt;16 años'!Q15+'Población&gt;65 años'!Q15)/'Población 16-64 años'!Q15*100</f>
        <v>45.50032234674385</v>
      </c>
      <c r="R15" s="3">
        <f>('Población&lt;16 años'!R15+'Población&gt;65 años'!R15)/'Población 16-64 años'!R15*100</f>
        <v>50.573291366906467</v>
      </c>
      <c r="S15" s="3">
        <f>('Población&lt;16 años'!S15+'Población&gt;65 años'!S15)/'Población 16-64 años'!S15*100</f>
        <v>48.33457703005223</v>
      </c>
      <c r="T15" s="3">
        <f>('Población&lt;16 años'!T15+'Población&gt;65 años'!T15)/'Población 16-64 años'!T15*100</f>
        <v>46.424517384986288</v>
      </c>
      <c r="U15" s="3">
        <f>('Población&lt;16 años'!U15+'Población&gt;65 años'!U15)/'Población 16-64 años'!U15*100</f>
        <v>47.364113781130577</v>
      </c>
      <c r="V15" s="3">
        <f>('Población&lt;16 años'!V15+'Población&gt;65 años'!V15)/'Población 16-64 años'!V15*100</f>
        <v>47.477279757629717</v>
      </c>
    </row>
    <row r="16" spans="1:22" x14ac:dyDescent="0.2">
      <c r="B16" s="1">
        <v>2010</v>
      </c>
      <c r="C16" s="3">
        <f>('Población&lt;16 años'!C16+'Población&gt;65 años'!C16)/'Población 16-64 años'!C16*100</f>
        <v>44.682225631914726</v>
      </c>
      <c r="D16" s="3">
        <f>('Población&lt;16 años'!D16+'Población&gt;65 años'!D16)/'Población 16-64 años'!D16*100</f>
        <v>50.39385084487359</v>
      </c>
      <c r="E16" s="3">
        <f>('Población&lt;16 años'!E16+'Población&gt;65 años'!E16)/'Población 16-64 años'!E16*100</f>
        <v>48.379226211223425</v>
      </c>
      <c r="F16" s="3">
        <f>('Población&lt;16 años'!F16+'Población&gt;65 años'!F16)/'Población 16-64 años'!F16*100</f>
        <v>44.017174229271269</v>
      </c>
      <c r="G16" s="3">
        <f>('Población&lt;16 años'!G16+'Población&gt;65 años'!G16)/'Población 16-64 años'!G16*100</f>
        <v>44.299101913315106</v>
      </c>
      <c r="H16" s="3">
        <f>('Población&lt;16 años'!H16+'Población&gt;65 años'!H16)/'Población 16-64 años'!H16*100</f>
        <v>46.37561779242175</v>
      </c>
      <c r="I16" s="3">
        <f>('Población&lt;16 años'!I16+'Población&gt;65 años'!I16)/'Población 16-64 años'!I16*100</f>
        <v>51.606260296540363</v>
      </c>
      <c r="J16" s="3">
        <f>('Población&lt;16 años'!J16+'Población&gt;65 años'!J16)/'Población 16-64 años'!J16*100</f>
        <v>48.908849520806541</v>
      </c>
      <c r="K16" s="3">
        <f>('Población&lt;16 años'!K16+'Población&gt;65 años'!K16)/'Población 16-64 años'!K16*100</f>
        <v>46.300332742306139</v>
      </c>
      <c r="L16" s="3">
        <f>('Población&lt;16 años'!L16+'Población&gt;65 años'!L16)/'Población 16-64 años'!L16*100</f>
        <v>49.69125517025072</v>
      </c>
      <c r="M16" s="3">
        <f>('Población&lt;16 años'!M16+'Población&gt;65 años'!M16)/'Población 16-64 años'!M16*100</f>
        <v>45.965254099691514</v>
      </c>
      <c r="N16" s="3">
        <f>('Población&lt;16 años'!N16+'Población&gt;65 años'!N16)/'Población 16-64 años'!N16*100</f>
        <v>44.003174259640012</v>
      </c>
      <c r="O16" s="3">
        <f>('Población&lt;16 años'!O16+'Población&gt;65 años'!O16)/'Población 16-64 años'!O16*100</f>
        <v>44.793713163064837</v>
      </c>
      <c r="P16" s="3">
        <f>('Población&lt;16 años'!P16+'Población&gt;65 años'!P16)/'Población 16-64 años'!P16*100</f>
        <v>42.823318615217254</v>
      </c>
      <c r="Q16" s="3">
        <f>('Población&lt;16 años'!Q16+'Población&gt;65 años'!Q16)/'Población 16-64 años'!Q16*100</f>
        <v>46.277437764789333</v>
      </c>
      <c r="R16" s="3">
        <f>('Población&lt;16 años'!R16+'Población&gt;65 años'!R16)/'Población 16-64 años'!R16*100</f>
        <v>51.257296811854516</v>
      </c>
      <c r="S16" s="3">
        <f>('Población&lt;16 años'!S16+'Población&gt;65 años'!S16)/'Población 16-64 años'!S16*100</f>
        <v>47.991401316673382</v>
      </c>
      <c r="T16" s="3">
        <f>('Población&lt;16 años'!T16+'Población&gt;65 años'!T16)/'Población 16-64 años'!T16*100</f>
        <v>47.244579267746026</v>
      </c>
      <c r="U16" s="3">
        <f>('Población&lt;16 años'!U16+'Población&gt;65 años'!U16)/'Población 16-64 años'!U16*100</f>
        <v>47.786558215384147</v>
      </c>
      <c r="V16" s="3">
        <f>('Población&lt;16 años'!V16+'Población&gt;65 años'!V16)/'Población 16-64 años'!V16*100</f>
        <v>48.246930209795075</v>
      </c>
    </row>
    <row r="17" spans="2:22" x14ac:dyDescent="0.2">
      <c r="B17" s="1">
        <v>2011</v>
      </c>
      <c r="C17" s="3">
        <f>('Población&lt;16 años'!C17+'Población&gt;65 años'!C17)/'Población 16-64 años'!C17*100</f>
        <v>45.759752371125842</v>
      </c>
      <c r="D17" s="3">
        <f>('Población&lt;16 años'!D17+'Población&gt;65 años'!D17)/'Población 16-64 años'!D17*100</f>
        <v>50.496238700297113</v>
      </c>
      <c r="E17" s="3">
        <f>('Población&lt;16 años'!E17+'Población&gt;65 años'!E17)/'Población 16-64 años'!E17*100</f>
        <v>49.204665959703078</v>
      </c>
      <c r="F17" s="3">
        <f>('Población&lt;16 años'!F17+'Población&gt;65 años'!F17)/'Población 16-64 años'!F17*100</f>
        <v>44.762164124909219</v>
      </c>
      <c r="G17" s="3">
        <f>('Población&lt;16 años'!G17+'Población&gt;65 años'!G17)/'Población 16-64 años'!G17*100</f>
        <v>44.984783160030432</v>
      </c>
      <c r="H17" s="3">
        <f>('Población&lt;16 años'!H17+'Población&gt;65 años'!H17)/'Población 16-64 años'!H17*100</f>
        <v>46.065182829888712</v>
      </c>
      <c r="I17" s="3">
        <f>('Población&lt;16 años'!I17+'Población&gt;65 años'!I17)/'Población 16-64 años'!I17*100</f>
        <v>52.469904524699039</v>
      </c>
      <c r="J17" s="3">
        <f>('Población&lt;16 años'!J17+'Población&gt;65 años'!J17)/'Población 16-64 años'!J17*100</f>
        <v>49.943306066250912</v>
      </c>
      <c r="K17" s="3">
        <f>('Población&lt;16 años'!K17+'Población&gt;65 años'!K17)/'Población 16-64 años'!K17*100</f>
        <v>47.323292709178951</v>
      </c>
      <c r="L17" s="3">
        <f>('Población&lt;16 años'!L17+'Población&gt;65 años'!L17)/'Población 16-64 años'!L17*100</f>
        <v>50.567987538467385</v>
      </c>
      <c r="M17" s="3">
        <f>('Población&lt;16 años'!M17+'Población&gt;65 años'!M17)/'Población 16-64 años'!M17*100</f>
        <v>45.865261813537678</v>
      </c>
      <c r="N17" s="3">
        <f>('Población&lt;16 años'!N17+'Población&gt;65 años'!N17)/'Población 16-64 años'!N17*100</f>
        <v>44.963524634347934</v>
      </c>
      <c r="O17" s="3">
        <f>('Población&lt;16 años'!O17+'Población&gt;65 años'!O17)/'Población 16-64 años'!O17*100</f>
        <v>44.090056285178235</v>
      </c>
      <c r="P17" s="3">
        <f>('Población&lt;16 años'!P17+'Población&gt;65 años'!P17)/'Población 16-64 años'!P17*100</f>
        <v>43.557080894428765</v>
      </c>
      <c r="Q17" s="3">
        <f>('Población&lt;16 años'!Q17+'Población&gt;65 años'!Q17)/'Población 16-64 años'!Q17*100</f>
        <v>47.205977093508551</v>
      </c>
      <c r="R17" s="3">
        <f>('Población&lt;16 años'!R17+'Población&gt;65 años'!R17)/'Población 16-64 años'!R17*100</f>
        <v>51.35104832380312</v>
      </c>
      <c r="S17" s="3">
        <f>('Población&lt;16 años'!S17+'Población&gt;65 años'!S17)/'Población 16-64 años'!S17*100</f>
        <v>48.121657754010691</v>
      </c>
      <c r="T17" s="3">
        <f>('Población&lt;16 años'!T17+'Población&gt;65 años'!T17)/'Población 16-64 años'!T17*100</f>
        <v>48.07612614951087</v>
      </c>
      <c r="U17" s="3">
        <f>('Población&lt;16 años'!U17+'Población&gt;65 años'!U17)/'Población 16-64 años'!U17*100</f>
        <v>48.296564187658369</v>
      </c>
      <c r="V17" s="3">
        <f>('Población&lt;16 años'!V17+'Población&gt;65 años'!V17)/'Población 16-64 años'!V17*100</f>
        <v>49.100739830837043</v>
      </c>
    </row>
    <row r="18" spans="2:22" x14ac:dyDescent="0.2">
      <c r="B18" s="1">
        <v>2012</v>
      </c>
      <c r="C18" s="3">
        <f>('Población&lt;16 años'!C18+'Población&gt;65 años'!C18)/'Población 16-64 años'!C18*100</f>
        <v>46.125029267150552</v>
      </c>
      <c r="D18" s="3">
        <f>('Población&lt;16 años'!D18+'Población&gt;65 años'!D18)/'Población 16-64 años'!D18*100</f>
        <v>50.782913691594636</v>
      </c>
      <c r="E18" s="3">
        <f>('Población&lt;16 años'!E18+'Población&gt;65 años'!E18)/'Población 16-64 años'!E18*100</f>
        <v>50.196920873612605</v>
      </c>
      <c r="F18" s="3">
        <f>('Población&lt;16 años'!F18+'Población&gt;65 años'!F18)/'Población 16-64 años'!F18*100</f>
        <v>45.563475075578701</v>
      </c>
      <c r="G18" s="3">
        <f>('Población&lt;16 años'!G18+'Población&gt;65 años'!G18)/'Población 16-64 años'!G18*100</f>
        <v>46.317937302912263</v>
      </c>
      <c r="H18" s="3">
        <f>('Población&lt;16 años'!H18+'Población&gt;65 años'!H18)/'Población 16-64 años'!H18*100</f>
        <v>46.153846153846153</v>
      </c>
      <c r="I18" s="3">
        <f>('Población&lt;16 años'!I18+'Población&gt;65 años'!I18)/'Población 16-64 años'!I18*100</f>
        <v>53.950722175021241</v>
      </c>
      <c r="J18" s="3">
        <f>('Población&lt;16 años'!J18+'Población&gt;65 años'!J18)/'Población 16-64 años'!J18*100</f>
        <v>51.033029091849116</v>
      </c>
      <c r="K18" s="3">
        <f>('Población&lt;16 años'!K18+'Población&gt;65 años'!K18)/'Población 16-64 años'!K18*100</f>
        <v>48.152509360166675</v>
      </c>
      <c r="L18" s="3">
        <f>('Población&lt;16 años'!L18+'Población&gt;65 años'!L18)/'Población 16-64 años'!L18*100</f>
        <v>51.531478337884721</v>
      </c>
      <c r="M18" s="3">
        <f>('Población&lt;16 años'!M18+'Población&gt;65 años'!M18)/'Población 16-64 años'!M18*100</f>
        <v>45.876613157066416</v>
      </c>
      <c r="N18" s="3">
        <f>('Población&lt;16 años'!N18+'Población&gt;65 años'!N18)/'Población 16-64 años'!N18*100</f>
        <v>45.531584336711276</v>
      </c>
      <c r="O18" s="3">
        <f>('Población&lt;16 años'!O18+'Población&gt;65 años'!O18)/'Población 16-64 años'!O18*100</f>
        <v>43.186180422264876</v>
      </c>
      <c r="P18" s="3">
        <f>('Población&lt;16 años'!P18+'Población&gt;65 años'!P18)/'Población 16-64 años'!P18*100</f>
        <v>45.269743632954857</v>
      </c>
      <c r="Q18" s="3">
        <f>('Población&lt;16 años'!Q18+'Población&gt;65 años'!Q18)/'Población 16-64 años'!Q18*100</f>
        <v>48.089685993282508</v>
      </c>
      <c r="R18" s="3">
        <f>('Población&lt;16 años'!R18+'Población&gt;65 años'!R18)/'Población 16-64 años'!R18*100</f>
        <v>50.97464788732394</v>
      </c>
      <c r="S18" s="3">
        <f>('Población&lt;16 años'!S18+'Población&gt;65 años'!S18)/'Población 16-64 años'!S18*100</f>
        <v>49.304556354916066</v>
      </c>
      <c r="T18" s="3">
        <f>('Población&lt;16 años'!T18+'Población&gt;65 años'!T18)/'Población 16-64 años'!T18*100</f>
        <v>48.827318021630816</v>
      </c>
      <c r="U18" s="3">
        <f>('Población&lt;16 años'!U18+'Población&gt;65 años'!U18)/'Población 16-64 años'!U18*100</f>
        <v>48.702545985684054</v>
      </c>
      <c r="V18" s="3">
        <f>('Población&lt;16 años'!V18+'Población&gt;65 años'!V18)/'Población 16-64 años'!V18*100</f>
        <v>49.81507401682881</v>
      </c>
    </row>
    <row r="19" spans="2:22" x14ac:dyDescent="0.2">
      <c r="B19" s="1">
        <v>2013</v>
      </c>
      <c r="C19" s="3">
        <f>('Población&lt;16 años'!C19+'Población&gt;65 años'!C19)/'Población 16-64 años'!C19*100</f>
        <v>46.659731853906614</v>
      </c>
      <c r="D19" s="3">
        <f>('Población&lt;16 años'!D19+'Población&gt;65 años'!D19)/'Población 16-64 años'!D19*100</f>
        <v>51.159456426879444</v>
      </c>
      <c r="E19" s="3">
        <f>('Población&lt;16 años'!E19+'Población&gt;65 años'!E19)/'Población 16-64 años'!E19*100</f>
        <v>52.172325666301568</v>
      </c>
      <c r="F19" s="3">
        <f>('Población&lt;16 años'!F19+'Población&gt;65 años'!F19)/'Población 16-64 años'!F19*100</f>
        <v>46.781535843437567</v>
      </c>
      <c r="G19" s="3">
        <f>('Población&lt;16 años'!G19+'Población&gt;65 años'!G19)/'Población 16-64 años'!G19*100</f>
        <v>47.179891931273147</v>
      </c>
      <c r="H19" s="3">
        <f>('Población&lt;16 años'!H19+'Población&gt;65 años'!H19)/'Población 16-64 años'!H19*100</f>
        <v>48.716904276985744</v>
      </c>
      <c r="I19" s="3">
        <f>('Población&lt;16 años'!I19+'Población&gt;65 años'!I19)/'Población 16-64 años'!I19*100</f>
        <v>54.240206629358589</v>
      </c>
      <c r="J19" s="3">
        <f>('Población&lt;16 años'!J19+'Población&gt;65 años'!J19)/'Población 16-64 años'!J19*100</f>
        <v>52.5665286812537</v>
      </c>
      <c r="K19" s="3">
        <f>('Población&lt;16 años'!K19+'Población&gt;65 años'!K19)/'Población 16-64 años'!K19*100</f>
        <v>49.059591952320147</v>
      </c>
      <c r="L19" s="3">
        <f>('Población&lt;16 años'!L19+'Población&gt;65 años'!L19)/'Población 16-64 años'!L19*100</f>
        <v>52.873522163088907</v>
      </c>
      <c r="M19" s="3">
        <f>('Población&lt;16 años'!M19+'Población&gt;65 años'!M19)/'Población 16-64 años'!M19*100</f>
        <v>47.37676335393882</v>
      </c>
      <c r="N19" s="3">
        <f>('Población&lt;16 años'!N19+'Población&gt;65 años'!N19)/'Población 16-64 años'!N19*100</f>
        <v>46.278939637686229</v>
      </c>
      <c r="O19" s="3">
        <f>('Población&lt;16 años'!O19+'Población&gt;65 años'!O19)/'Población 16-64 años'!O19*100</f>
        <v>44.313725490196077</v>
      </c>
      <c r="P19" s="3">
        <f>('Población&lt;16 años'!P19+'Población&gt;65 años'!P19)/'Población 16-64 años'!P19*100</f>
        <v>46.60370581648391</v>
      </c>
      <c r="Q19" s="3">
        <f>('Población&lt;16 años'!Q19+'Población&gt;65 años'!Q19)/'Población 16-64 años'!Q19*100</f>
        <v>49.111854948738085</v>
      </c>
      <c r="R19" s="3">
        <f>('Población&lt;16 años'!R19+'Población&gt;65 años'!R19)/'Población 16-64 años'!R19*100</f>
        <v>52.062913152496016</v>
      </c>
      <c r="S19" s="3">
        <f>('Población&lt;16 años'!S19+'Población&gt;65 años'!S19)/'Población 16-64 años'!S19*100</f>
        <v>52.352623039480804</v>
      </c>
      <c r="T19" s="3">
        <f>('Población&lt;16 años'!T19+'Población&gt;65 años'!T19)/'Población 16-64 años'!T19*100</f>
        <v>49.715829582887643</v>
      </c>
      <c r="U19" s="3">
        <f>('Población&lt;16 años'!U19+'Población&gt;65 años'!U19)/'Población 16-64 años'!U19*100</f>
        <v>49.346666945059717</v>
      </c>
      <c r="V19" s="3">
        <f>('Población&lt;16 años'!V19+'Población&gt;65 años'!V19)/'Población 16-64 años'!V19*100</f>
        <v>50.655957396485562</v>
      </c>
    </row>
    <row r="20" spans="2:22" x14ac:dyDescent="0.2">
      <c r="B20" s="1">
        <v>2014</v>
      </c>
      <c r="C20" s="3">
        <f>('Población&lt;16 años'!C20+'Población&gt;65 años'!C20)/'Población 16-64 años'!C20*100</f>
        <v>47.574461526605788</v>
      </c>
      <c r="D20" s="3">
        <f>('Población&lt;16 años'!D20+'Población&gt;65 años'!D20)/'Población 16-64 años'!D20*100</f>
        <v>52.465520498771966</v>
      </c>
      <c r="E20" s="3">
        <f>('Población&lt;16 años'!E20+'Población&gt;65 años'!E20)/'Población 16-64 años'!E20*100</f>
        <v>51.984435797665377</v>
      </c>
      <c r="F20" s="3">
        <f>('Población&lt;16 años'!F20+'Población&gt;65 años'!F20)/'Población 16-64 años'!F20*100</f>
        <v>47.244891225445983</v>
      </c>
      <c r="G20" s="3">
        <f>('Población&lt;16 años'!G20+'Población&gt;65 años'!G20)/'Población 16-64 años'!G20*100</f>
        <v>48.260101163995365</v>
      </c>
      <c r="H20" s="3">
        <f>('Población&lt;16 años'!H20+'Población&gt;65 años'!H20)/'Población 16-64 años'!H20*100</f>
        <v>51.297577854671282</v>
      </c>
      <c r="I20" s="3">
        <f>('Población&lt;16 años'!I20+'Población&gt;65 años'!I20)/'Población 16-64 años'!I20*100</f>
        <v>56.674157303370784</v>
      </c>
      <c r="J20" s="3">
        <f>('Población&lt;16 años'!J20+'Población&gt;65 años'!J20)/'Población 16-64 años'!J20*100</f>
        <v>53.427317408628461</v>
      </c>
      <c r="K20" s="3">
        <f>('Población&lt;16 años'!K20+'Población&gt;65 años'!K20)/'Población 16-64 años'!K20*100</f>
        <v>49.982539035837306</v>
      </c>
      <c r="L20" s="3">
        <f>('Población&lt;16 años'!L20+'Población&gt;65 años'!L20)/'Población 16-64 años'!L20*100</f>
        <v>50.278181641950184</v>
      </c>
      <c r="M20" s="3">
        <f>('Población&lt;16 años'!M20+'Población&gt;65 años'!M20)/'Población 16-64 años'!M20*100</f>
        <v>48.93169310456458</v>
      </c>
      <c r="N20" s="3">
        <f>('Población&lt;16 años'!N20+'Población&gt;65 años'!N20)/'Población 16-64 años'!N20*100</f>
        <v>47.347347347347345</v>
      </c>
      <c r="O20" s="3">
        <f>('Población&lt;16 años'!O20+'Población&gt;65 años'!O20)/'Población 16-64 años'!O20*100</f>
        <v>44.6</v>
      </c>
      <c r="P20" s="3">
        <f>('Población&lt;16 años'!P20+'Población&gt;65 años'!P20)/'Población 16-64 años'!P20*100</f>
        <v>47.290500349895034</v>
      </c>
      <c r="Q20" s="3">
        <f>('Población&lt;16 años'!Q20+'Población&gt;65 años'!Q20)/'Población 16-64 años'!Q20*100</f>
        <v>49.720648750443239</v>
      </c>
      <c r="R20" s="3">
        <f>('Población&lt;16 años'!R20+'Población&gt;65 años'!R20)/'Población 16-64 años'!R20*100</f>
        <v>53.158018314158248</v>
      </c>
      <c r="S20" s="3">
        <f>('Población&lt;16 años'!S20+'Población&gt;65 años'!S20)/'Población 16-64 años'!S20*100</f>
        <v>52.988358886996025</v>
      </c>
      <c r="T20" s="3">
        <f>('Población&lt;16 años'!T20+'Población&gt;65 años'!T20)/'Población 16-64 años'!T20*100</f>
        <v>50.123423881202086</v>
      </c>
      <c r="U20" s="3">
        <f>('Población&lt;16 años'!U20+'Población&gt;65 años'!U20)/'Población 16-64 años'!U20*100</f>
        <v>49.929570276979561</v>
      </c>
      <c r="V20" s="3">
        <f>('Población&lt;16 años'!V20+'Población&gt;65 años'!V20)/'Población 16-64 años'!V20*100</f>
        <v>51.584714903967175</v>
      </c>
    </row>
    <row r="21" spans="2:22" x14ac:dyDescent="0.2">
      <c r="B21" s="1">
        <v>2015</v>
      </c>
      <c r="C21" s="3">
        <f>('Población&lt;16 años'!C21+'Población&gt;65 años'!C21)/'Población 16-64 años'!C21*100</f>
        <v>48.376535839463855</v>
      </c>
      <c r="D21" s="3">
        <f>('Población&lt;16 años'!D21+'Población&gt;65 años'!D21)/'Población 16-64 años'!D21*100</f>
        <v>53.059556002767117</v>
      </c>
      <c r="E21" s="3">
        <f>('Población&lt;16 años'!E21+'Población&gt;65 años'!E21)/'Población 16-64 años'!E21*100</f>
        <v>52.308917197452232</v>
      </c>
      <c r="F21" s="3">
        <f>('Población&lt;16 años'!F21+'Población&gt;65 años'!F21)/'Población 16-64 años'!F21*100</f>
        <v>47.719811906663118</v>
      </c>
      <c r="G21" s="3">
        <f>('Población&lt;16 años'!G21+'Población&gt;65 años'!G21)/'Población 16-64 años'!G21*100</f>
        <v>49.205193544472756</v>
      </c>
      <c r="H21" s="3">
        <f>('Población&lt;16 años'!H21+'Población&gt;65 años'!H21)/'Población 16-64 años'!H21*100</f>
        <v>52.725647899910633</v>
      </c>
      <c r="I21" s="3">
        <f>('Población&lt;16 años'!I21+'Población&gt;65 años'!I21)/'Población 16-64 años'!I21*100</f>
        <v>56.616643929058661</v>
      </c>
      <c r="J21" s="3">
        <f>('Población&lt;16 años'!J21+'Población&gt;65 años'!J21)/'Población 16-64 años'!J21*100</f>
        <v>54.725077337591053</v>
      </c>
      <c r="K21" s="3">
        <f>('Población&lt;16 años'!K21+'Población&gt;65 años'!K21)/'Población 16-64 años'!K21*100</f>
        <v>50.718995789306433</v>
      </c>
      <c r="L21" s="3">
        <f>('Población&lt;16 años'!L21+'Población&gt;65 años'!L21)/'Población 16-64 años'!L21*100</f>
        <v>51.393306794156302</v>
      </c>
      <c r="M21" s="3">
        <f>('Población&lt;16 años'!M21+'Población&gt;65 años'!M21)/'Población 16-64 años'!M21*100</f>
        <v>49.428291408036593</v>
      </c>
      <c r="N21" s="3">
        <f>('Población&lt;16 años'!N21+'Población&gt;65 años'!N21)/'Población 16-64 años'!N21*100</f>
        <v>48.398527539821792</v>
      </c>
      <c r="O21" s="3">
        <f>('Población&lt;16 años'!O21+'Población&gt;65 años'!O21)/'Población 16-64 años'!O21*100</f>
        <v>44.897959183673471</v>
      </c>
      <c r="P21" s="3">
        <f>('Población&lt;16 años'!P21+'Población&gt;65 años'!P21)/'Población 16-64 años'!P21*100</f>
        <v>48.723033868799718</v>
      </c>
      <c r="Q21" s="3">
        <f>('Población&lt;16 años'!Q21+'Población&gt;65 años'!Q21)/'Población 16-64 años'!Q21*100</f>
        <v>50.577603084917108</v>
      </c>
      <c r="R21" s="3">
        <f>('Población&lt;16 años'!R21+'Población&gt;65 años'!R21)/'Población 16-64 años'!R21*100</f>
        <v>52.922497941902854</v>
      </c>
      <c r="S21" s="3">
        <f>('Población&lt;16 años'!S21+'Población&gt;65 años'!S21)/'Población 16-64 años'!S21*100</f>
        <v>53.164736804716917</v>
      </c>
      <c r="T21" s="3">
        <f>('Población&lt;16 años'!T21+'Población&gt;65 años'!T21)/'Población 16-64 años'!T21*100</f>
        <v>50.857233349169441</v>
      </c>
      <c r="U21" s="3">
        <f>('Población&lt;16 años'!U21+'Población&gt;65 años'!U21)/'Población 16-64 años'!U21*100</f>
        <v>50.482243042896982</v>
      </c>
      <c r="V21" s="3">
        <f>('Población&lt;16 años'!V21+'Población&gt;65 años'!V21)/'Población 16-64 años'!V21*100</f>
        <v>52.416931426149723</v>
      </c>
    </row>
    <row r="22" spans="2:22" x14ac:dyDescent="0.2">
      <c r="B22" s="1">
        <v>2016</v>
      </c>
      <c r="C22" s="3">
        <f>('Población&lt;16 años'!C22+'Población&gt;65 años'!C22)/'Población 16-64 años'!C22*100</f>
        <v>48.397215209241836</v>
      </c>
      <c r="D22" s="3">
        <f>('Población&lt;16 años'!D22+'Población&gt;65 años'!D22)/'Población 16-64 años'!D22*100</f>
        <v>53.75616542304288</v>
      </c>
      <c r="E22" s="3">
        <f>('Población&lt;16 años'!E22+'Población&gt;65 años'!E22)/'Población 16-64 años'!E22*100</f>
        <v>52.846184901090034</v>
      </c>
      <c r="F22" s="3">
        <f>('Población&lt;16 años'!F22+'Población&gt;65 años'!F22)/'Población 16-64 años'!F22*100</f>
        <v>48.234282691120711</v>
      </c>
      <c r="G22" s="3">
        <f>('Población&lt;16 años'!G22+'Población&gt;65 años'!G22)/'Población 16-64 años'!G22*100</f>
        <v>49.479135304389715</v>
      </c>
      <c r="H22" s="3">
        <f>('Población&lt;16 años'!H22+'Población&gt;65 años'!H22)/'Población 16-64 años'!H22*100</f>
        <v>53.226524254561639</v>
      </c>
      <c r="I22" s="3">
        <f>('Población&lt;16 años'!I22+'Población&gt;65 años'!I22)/'Población 16-64 años'!I22*100</f>
        <v>54.778235025148604</v>
      </c>
      <c r="J22" s="3">
        <f>('Población&lt;16 años'!J22+'Población&gt;65 años'!J22)/'Población 16-64 años'!J22*100</f>
        <v>55.288789129824842</v>
      </c>
      <c r="K22" s="3">
        <f>('Población&lt;16 años'!K22+'Población&gt;65 años'!K22)/'Población 16-64 años'!K22*100</f>
        <v>50.7791901510153</v>
      </c>
      <c r="L22" s="3">
        <f>('Población&lt;16 años'!L22+'Población&gt;65 años'!L22)/'Población 16-64 años'!L22*100</f>
        <v>49.437943160200611</v>
      </c>
      <c r="M22" s="3">
        <f>('Población&lt;16 años'!M22+'Población&gt;65 años'!M22)/'Población 16-64 años'!M22*100</f>
        <v>50.065919578114702</v>
      </c>
      <c r="N22" s="3">
        <f>('Población&lt;16 años'!N22+'Población&gt;65 años'!N22)/'Población 16-64 años'!N22*100</f>
        <v>48.538347285984337</v>
      </c>
      <c r="O22" s="3">
        <f>('Población&lt;16 años'!O22+'Población&gt;65 años'!O22)/'Población 16-64 años'!O22*100</f>
        <v>44.285714285714285</v>
      </c>
      <c r="P22" s="3">
        <f>('Población&lt;16 años'!P22+'Población&gt;65 años'!P22)/'Población 16-64 años'!P22*100</f>
        <v>49.730517759321437</v>
      </c>
      <c r="Q22" s="3">
        <f>('Población&lt;16 años'!Q22+'Población&gt;65 años'!Q22)/'Población 16-64 años'!Q22*100</f>
        <v>50.631765459120629</v>
      </c>
      <c r="R22" s="3">
        <f>('Población&lt;16 años'!R22+'Población&gt;65 años'!R22)/'Población 16-64 años'!R22*100</f>
        <v>52.804345259180543</v>
      </c>
      <c r="S22" s="3">
        <f>('Población&lt;16 años'!S22+'Población&gt;65 años'!S22)/'Población 16-64 años'!S22*100</f>
        <v>53.093114520156973</v>
      </c>
      <c r="T22" s="3">
        <f>('Población&lt;16 años'!T22+'Población&gt;65 años'!T22)/'Población 16-64 años'!T22*100</f>
        <v>50.980312209840008</v>
      </c>
      <c r="U22" s="3">
        <f>('Población&lt;16 años'!U22+'Población&gt;65 años'!U22)/'Población 16-64 años'!U22*100</f>
        <v>50.604303730604869</v>
      </c>
      <c r="V22" s="3">
        <f>('Población&lt;16 años'!V22+'Población&gt;65 años'!V22)/'Población 16-64 años'!V22*100</f>
        <v>52.865924488179807</v>
      </c>
    </row>
    <row r="23" spans="2:22" x14ac:dyDescent="0.2">
      <c r="B23" s="1">
        <v>2017</v>
      </c>
      <c r="C23" s="3">
        <f>('Población&lt;16 años'!C23+'Población&gt;65 años'!C23)/'Población 16-64 años'!C23*100</f>
        <v>49.177017450278136</v>
      </c>
      <c r="D23" s="3">
        <f>('Población&lt;16 años'!D23+'Población&gt;65 años'!D23)/'Población 16-64 años'!D23*100</f>
        <v>53.721783471177162</v>
      </c>
      <c r="E23" s="3">
        <f>('Población&lt;16 años'!E23+'Población&gt;65 años'!E23)/'Población 16-64 años'!E23*100</f>
        <v>52.800324675324674</v>
      </c>
      <c r="F23" s="3">
        <f>('Población&lt;16 años'!F23+'Población&gt;65 años'!F23)/'Población 16-64 años'!F23*100</f>
        <v>48.746030717387079</v>
      </c>
      <c r="G23" s="3">
        <f>('Población&lt;16 años'!G23+'Población&gt;65 años'!G23)/'Población 16-64 años'!G23*100</f>
        <v>49.840198863636367</v>
      </c>
      <c r="H23" s="3">
        <f>('Población&lt;16 años'!H23+'Población&gt;65 años'!H23)/'Población 16-64 años'!H23*100</f>
        <v>54.627133872416891</v>
      </c>
      <c r="I23" s="3">
        <f>('Población&lt;16 años'!I23+'Población&gt;65 años'!I23)/'Población 16-64 años'!I23*100</f>
        <v>54.616087751371111</v>
      </c>
      <c r="J23" s="3">
        <f>('Población&lt;16 años'!J23+'Población&gt;65 años'!J23)/'Población 16-64 años'!J23*100</f>
        <v>55.232136567983595</v>
      </c>
      <c r="K23" s="3">
        <f>('Población&lt;16 años'!K23+'Población&gt;65 años'!K23)/'Población 16-64 años'!K23*100</f>
        <v>51.077986766783134</v>
      </c>
      <c r="L23" s="3">
        <f>('Población&lt;16 años'!L23+'Población&gt;65 años'!L23)/'Población 16-64 años'!L23*100</f>
        <v>48.81374893912507</v>
      </c>
      <c r="M23" s="3">
        <f>('Población&lt;16 años'!M23+'Población&gt;65 años'!M23)/'Población 16-64 años'!M23*100</f>
        <v>50.165508109897381</v>
      </c>
      <c r="N23" s="3">
        <f>('Población&lt;16 años'!N23+'Población&gt;65 años'!N23)/'Población 16-64 años'!N23*100</f>
        <v>49.15243036050623</v>
      </c>
      <c r="O23" s="3">
        <f>('Población&lt;16 años'!O23+'Población&gt;65 años'!O23)/'Población 16-64 años'!O23*100</f>
        <v>43.145161290322584</v>
      </c>
      <c r="P23" s="3">
        <f>('Población&lt;16 años'!P23+'Población&gt;65 años'!P23)/'Población 16-64 años'!P23*100</f>
        <v>49.711417261891597</v>
      </c>
      <c r="Q23" s="3">
        <f>('Población&lt;16 años'!Q23+'Población&gt;65 años'!Q23)/'Población 16-64 años'!Q23*100</f>
        <v>50.835497506544669</v>
      </c>
      <c r="R23" s="3">
        <f>('Población&lt;16 años'!R23+'Población&gt;65 años'!R23)/'Población 16-64 años'!R23*100</f>
        <v>52.100741438154643</v>
      </c>
      <c r="S23" s="3">
        <f>('Población&lt;16 años'!S23+'Población&gt;65 años'!S23)/'Población 16-64 años'!S23*100</f>
        <v>53.849447021048881</v>
      </c>
      <c r="T23" s="3">
        <f>('Población&lt;16 años'!T23+'Población&gt;65 años'!T23)/'Población 16-64 años'!T23*100</f>
        <v>51.196645627660587</v>
      </c>
      <c r="U23" s="3">
        <f>('Población&lt;16 años'!U23+'Población&gt;65 años'!U23)/'Población 16-64 años'!U23*100</f>
        <v>50.872568095311742</v>
      </c>
      <c r="V23" s="3">
        <f>('Población&lt;16 años'!V23+'Población&gt;65 años'!V23)/'Población 16-64 años'!V23*100</f>
        <v>53.23889989311936</v>
      </c>
    </row>
    <row r="24" spans="2:22" x14ac:dyDescent="0.2">
      <c r="B24" s="1">
        <v>2018</v>
      </c>
      <c r="C24" s="3">
        <f>('Población&lt;16 años'!C24+'Población&gt;65 años'!C24)/'Población 16-64 años'!C24*100</f>
        <v>49.782331306762742</v>
      </c>
      <c r="D24" s="3">
        <f>('Población&lt;16 años'!D24+'Población&gt;65 años'!D24)/'Población 16-64 años'!D24*100</f>
        <v>54.239130434782609</v>
      </c>
      <c r="E24" s="3">
        <f>('Población&lt;16 años'!E24+'Población&gt;65 años'!E24)/'Población 16-64 años'!E24*100</f>
        <v>52.755267423014587</v>
      </c>
      <c r="F24" s="3">
        <f>('Población&lt;16 años'!F24+'Población&gt;65 años'!F24)/'Población 16-64 años'!F24*100</f>
        <v>47.594771241830067</v>
      </c>
      <c r="G24" s="3">
        <f>('Población&lt;16 años'!G24+'Población&gt;65 años'!G24)/'Población 16-64 años'!G24*100</f>
        <v>50.464396284829725</v>
      </c>
      <c r="H24" s="3">
        <f>('Población&lt;16 años'!H24+'Población&gt;65 años'!H24)/'Población 16-64 años'!H24*100</f>
        <v>53.815789473684205</v>
      </c>
      <c r="I24" s="3">
        <f>('Población&lt;16 años'!I24+'Población&gt;65 años'!I24)/'Población 16-64 años'!I24*100</f>
        <v>55.382501145213013</v>
      </c>
      <c r="J24" s="3">
        <f>('Población&lt;16 años'!J24+'Población&gt;65 años'!J24)/'Población 16-64 años'!J24*100</f>
        <v>55.709299684021396</v>
      </c>
      <c r="K24" s="3">
        <f>('Población&lt;16 años'!K24+'Población&gt;65 años'!K24)/'Población 16-64 años'!K24*100</f>
        <v>51.611764112394695</v>
      </c>
      <c r="L24" s="3">
        <f>('Población&lt;16 años'!L24+'Población&gt;65 años'!L24)/'Población 16-64 años'!L24*100</f>
        <v>50.034424368731514</v>
      </c>
      <c r="M24" s="3">
        <f>('Población&lt;16 años'!M24+'Población&gt;65 años'!M24)/'Población 16-64 años'!M24*100</f>
        <v>50.041138719763048</v>
      </c>
      <c r="N24" s="3">
        <f>('Población&lt;16 años'!N24+'Población&gt;65 años'!N24)/'Población 16-64 años'!N24*100</f>
        <v>49.168284789644012</v>
      </c>
      <c r="O24" s="3">
        <f>('Población&lt;16 años'!O24+'Población&gt;65 años'!O24)/'Población 16-64 años'!O24*100</f>
        <v>44.153225806451616</v>
      </c>
      <c r="P24" s="3">
        <f>('Población&lt;16 años'!P24+'Población&gt;65 años'!P24)/'Población 16-64 años'!P24*100</f>
        <v>50.079148711634858</v>
      </c>
      <c r="Q24" s="3">
        <f>('Población&lt;16 años'!Q24+'Población&gt;65 años'!Q24)/'Población 16-64 años'!Q24*100</f>
        <v>51.255059407233318</v>
      </c>
      <c r="R24" s="3">
        <f>('Población&lt;16 años'!R24+'Población&gt;65 años'!R24)/'Población 16-64 años'!R24*100</f>
        <v>51.402852466682262</v>
      </c>
      <c r="S24" s="3">
        <f>('Población&lt;16 años'!S24+'Población&gt;65 años'!S24)/'Población 16-64 años'!S24*100</f>
        <v>54.003262179987232</v>
      </c>
      <c r="T24" s="3">
        <f>('Población&lt;16 años'!T24+'Población&gt;65 años'!T24)/'Población 16-64 años'!T24*100</f>
        <v>51.542694306163853</v>
      </c>
      <c r="U24" s="3">
        <f>('Población&lt;16 años'!U24+'Población&gt;65 años'!U24)/'Población 16-64 años'!U24*100</f>
        <v>51.18313438019193</v>
      </c>
      <c r="V24" s="3">
        <f>('Población&lt;16 años'!V24+'Población&gt;65 años'!V24)/'Población 16-64 años'!V24*100</f>
        <v>53.583044356273504</v>
      </c>
    </row>
    <row r="25" spans="2:22" x14ac:dyDescent="0.2">
      <c r="B25" s="1">
        <v>2019</v>
      </c>
      <c r="C25" s="3">
        <f>('Población&lt;16 años'!C25+'Población&gt;65 años'!C25)/'Población 16-64 años'!C25*100</f>
        <v>49.703153988868273</v>
      </c>
      <c r="D25" s="3">
        <f>('Población&lt;16 años'!D25+'Población&gt;65 años'!D25)/'Población 16-64 años'!D25*100</f>
        <v>54.117280099812845</v>
      </c>
      <c r="E25" s="3">
        <f>('Población&lt;16 años'!E25+'Población&gt;65 años'!E25)/'Población 16-64 años'!E25*100</f>
        <v>52.191724702990584</v>
      </c>
      <c r="F25" s="3">
        <f>('Población&lt;16 años'!F25+'Población&gt;65 años'!F25)/'Población 16-64 años'!F25*100</f>
        <v>47.399394201644306</v>
      </c>
      <c r="G25" s="3">
        <f>('Población&lt;16 años'!G25+'Población&gt;65 años'!G25)/'Población 16-64 años'!G25*100</f>
        <v>50.120054882231877</v>
      </c>
      <c r="H25" s="3">
        <f>('Población&lt;16 años'!H25+'Población&gt;65 años'!H25)/'Población 16-64 años'!H25*100</f>
        <v>53.530950305143854</v>
      </c>
      <c r="I25" s="3">
        <f>('Población&lt;16 años'!I25+'Población&gt;65 años'!I25)/'Población 16-64 años'!I25*100</f>
        <v>54.649564819056337</v>
      </c>
      <c r="J25" s="3">
        <f>('Población&lt;16 años'!J25+'Población&gt;65 años'!J25)/'Población 16-64 años'!J25*100</f>
        <v>56.82901109201687</v>
      </c>
      <c r="K25" s="3">
        <f>('Población&lt;16 años'!K25+'Población&gt;65 años'!K25)/'Población 16-64 años'!K25*100</f>
        <v>51.655358240899815</v>
      </c>
      <c r="L25" s="3">
        <f>('Población&lt;16 años'!L25+'Población&gt;65 años'!L25)/'Población 16-64 años'!L25*100</f>
        <v>49.778252448273989</v>
      </c>
      <c r="M25" s="3">
        <f>('Población&lt;16 años'!M25+'Población&gt;65 años'!M25)/'Población 16-64 años'!M25*100</f>
        <v>49.99187124044871</v>
      </c>
      <c r="N25" s="3">
        <f>('Población&lt;16 años'!N25+'Población&gt;65 años'!N25)/'Población 16-64 años'!N25*100</f>
        <v>48.749881766875809</v>
      </c>
      <c r="O25" s="3">
        <f>('Población&lt;16 años'!O25+'Población&gt;65 años'!O25)/'Población 16-64 años'!O25*100</f>
        <v>44.015444015444018</v>
      </c>
      <c r="P25" s="3">
        <f>('Población&lt;16 años'!P25+'Población&gt;65 años'!P25)/'Población 16-64 años'!P25*100</f>
        <v>50.193590725144922</v>
      </c>
      <c r="Q25" s="3">
        <f>('Población&lt;16 años'!Q25+'Población&gt;65 años'!Q25)/'Población 16-64 años'!Q25*100</f>
        <v>51.309138128163042</v>
      </c>
      <c r="R25" s="3">
        <f>('Población&lt;16 años'!R25+'Población&gt;65 años'!R25)/'Población 16-64 años'!R25*100</f>
        <v>51.35796712903602</v>
      </c>
      <c r="S25" s="3">
        <f>('Población&lt;16 años'!S25+'Población&gt;65 años'!S25)/'Población 16-64 años'!S25*100</f>
        <v>53.755901138572618</v>
      </c>
      <c r="T25" s="3">
        <f>('Población&lt;16 años'!T25+'Población&gt;65 años'!T25)/'Población 16-64 años'!T25*100</f>
        <v>51.587726555822421</v>
      </c>
      <c r="U25" s="3">
        <f>('Población&lt;16 años'!U25+'Población&gt;65 años'!U25)/'Población 16-64 años'!U25*100</f>
        <v>51.370671446682039</v>
      </c>
      <c r="V25" s="3">
        <f>('Población&lt;16 años'!V25+'Población&gt;65 años'!V25)/'Población 16-64 años'!V25*100</f>
        <v>53.655697810447037</v>
      </c>
    </row>
    <row r="26" spans="2:22" x14ac:dyDescent="0.2">
      <c r="B26" s="1">
        <v>2020</v>
      </c>
      <c r="C26" s="3">
        <f>('Población&lt;16 años'!C26+'Población&gt;65 años'!C26)/'Población 16-64 años'!C26*100</f>
        <v>49.622038086931241</v>
      </c>
      <c r="D26" s="3">
        <f>('Población&lt;16 años'!D26+'Población&gt;65 años'!D26)/'Población 16-64 años'!D26*100</f>
        <v>53.852687780609152</v>
      </c>
      <c r="E26" s="3">
        <f>('Población&lt;16 años'!E26+'Población&gt;65 años'!E26)/'Población 16-64 años'!E26*100</f>
        <v>51.7406962785114</v>
      </c>
      <c r="F26" s="3">
        <f>('Población&lt;16 años'!F26+'Población&gt;65 años'!F26)/'Población 16-64 años'!F26*100</f>
        <v>47.952240338939525</v>
      </c>
      <c r="G26" s="3">
        <f>('Población&lt;16 años'!G26+'Población&gt;65 años'!G26)/'Población 16-64 años'!G26*100</f>
        <v>50.070157714542297</v>
      </c>
      <c r="H26" s="3">
        <f>('Población&lt;16 años'!H26+'Población&gt;65 años'!H26)/'Población 16-64 años'!H26*100</f>
        <v>52.543085329970573</v>
      </c>
      <c r="I26" s="3">
        <f>('Población&lt;16 años'!I26+'Población&gt;65 años'!I26)/'Población 16-64 años'!I26*100</f>
        <v>53.766350924672977</v>
      </c>
      <c r="J26" s="3">
        <f>('Población&lt;16 años'!J26+'Población&gt;65 años'!J26)/'Población 16-64 años'!J26*100</f>
        <v>57.031013042159543</v>
      </c>
      <c r="K26" s="3">
        <f>('Población&lt;16 años'!K26+'Población&gt;65 años'!K26)/'Población 16-64 años'!K26*100</f>
        <v>51.537617197630766</v>
      </c>
      <c r="L26" s="3">
        <f>('Población&lt;16 años'!L26+'Población&gt;65 años'!L26)/'Población 16-64 años'!L26*100</f>
        <v>49.222408611169364</v>
      </c>
      <c r="M26" s="3">
        <f>('Población&lt;16 años'!M26+'Población&gt;65 años'!M26)/'Población 16-64 años'!M26*100</f>
        <v>49.809644670050766</v>
      </c>
      <c r="N26" s="3">
        <f>('Población&lt;16 años'!N26+'Población&gt;65 años'!N26)/'Población 16-64 años'!N26*100</f>
        <v>49.010021999511125</v>
      </c>
      <c r="O26" s="3">
        <f>('Población&lt;16 años'!O26+'Población&gt;65 años'!O26)/'Población 16-64 años'!O26*100</f>
        <v>43.9453125</v>
      </c>
      <c r="P26" s="3">
        <f>('Población&lt;16 años'!P26+'Población&gt;65 años'!P26)/'Población 16-64 años'!P26*100</f>
        <v>49.836442018153853</v>
      </c>
      <c r="Q26" s="3">
        <f>('Población&lt;16 años'!Q26+'Población&gt;65 años'!Q26)/'Población 16-64 años'!Q26*100</f>
        <v>51.221402022347398</v>
      </c>
      <c r="R26" s="3">
        <f>('Población&lt;16 años'!R26+'Población&gt;65 años'!R26)/'Población 16-64 años'!R26*100</f>
        <v>51.112135530713374</v>
      </c>
      <c r="S26" s="3">
        <f>('Población&lt;16 años'!S26+'Población&gt;65 años'!S26)/'Población 16-64 años'!S26*100</f>
        <v>52.855120339782914</v>
      </c>
      <c r="T26" s="3">
        <f>('Población&lt;16 años'!T26+'Población&gt;65 años'!T26)/'Población 16-64 años'!T26*100</f>
        <v>51.51640427141956</v>
      </c>
      <c r="U26" s="3">
        <f>('Población&lt;16 años'!U26+'Población&gt;65 años'!U26)/'Población 16-64 años'!U26*100</f>
        <v>51.382676968201167</v>
      </c>
      <c r="V26" s="3">
        <f>('Población&lt;16 años'!V26+'Población&gt;65 años'!V26)/'Población 16-64 años'!V26*100</f>
        <v>53.505606548720905</v>
      </c>
    </row>
    <row r="27" spans="2:22" x14ac:dyDescent="0.2">
      <c r="B27" s="1">
        <v>2021</v>
      </c>
      <c r="C27" s="3">
        <f>('Población&lt;16 años'!C27+'Población&gt;65 años'!C27)/'Población 16-64 años'!C27*100</f>
        <v>49.070711386455883</v>
      </c>
      <c r="D27" s="3">
        <f>('Población&lt;16 años'!D27+'Población&gt;65 años'!D27)/'Población 16-64 años'!D27*100</f>
        <v>53.103731518422904</v>
      </c>
      <c r="E27" s="3">
        <f>('Población&lt;16 años'!E27+'Población&gt;65 años'!E27)/'Población 16-64 años'!E27*100</f>
        <v>51.096319498825373</v>
      </c>
      <c r="F27" s="3">
        <f>('Población&lt;16 años'!F27+'Población&gt;65 años'!F27)/'Población 16-64 años'!F27*100</f>
        <v>48.106580029957172</v>
      </c>
      <c r="G27" s="3">
        <f>('Población&lt;16 años'!G27+'Población&gt;65 años'!G27)/'Población 16-64 años'!G27*100</f>
        <v>49.311564625850338</v>
      </c>
      <c r="H27" s="3">
        <f>('Población&lt;16 años'!H27+'Población&gt;65 años'!H27)/'Población 16-64 años'!H27*100</f>
        <v>51.510204081632651</v>
      </c>
      <c r="I27" s="3">
        <f>('Población&lt;16 años'!I27+'Población&gt;65 años'!I27)/'Población 16-64 años'!I27*100</f>
        <v>53.265215459795648</v>
      </c>
      <c r="J27" s="3">
        <f>('Población&lt;16 años'!J27+'Población&gt;65 años'!J27)/'Población 16-64 años'!J27*100</f>
        <v>57.674169960096989</v>
      </c>
      <c r="K27" s="3">
        <f>('Población&lt;16 años'!K27+'Población&gt;65 años'!K27)/'Población 16-64 años'!K27*100</f>
        <v>51.683637013219005</v>
      </c>
      <c r="L27" s="3">
        <f>('Población&lt;16 años'!L27+'Población&gt;65 años'!L27)/'Población 16-64 años'!L27*100</f>
        <v>48.300622307324076</v>
      </c>
      <c r="M27" s="3">
        <f>('Población&lt;16 años'!M27+'Población&gt;65 años'!M27)/'Población 16-64 años'!M27*100</f>
        <v>48.864696734059102</v>
      </c>
      <c r="N27" s="3">
        <f>('Población&lt;16 años'!N27+'Población&gt;65 años'!N27)/'Población 16-64 años'!N27*100</f>
        <v>48.480601198819073</v>
      </c>
      <c r="O27" s="3">
        <f>('Población&lt;16 años'!O27+'Población&gt;65 años'!O27)/'Población 16-64 años'!O27*100</f>
        <v>42.716535433070867</v>
      </c>
      <c r="P27" s="3">
        <f>('Población&lt;16 años'!P27+'Población&gt;65 años'!P27)/'Población 16-64 años'!P27*100</f>
        <v>50.306992358319711</v>
      </c>
      <c r="Q27" s="3">
        <f>('Población&lt;16 años'!Q27+'Población&gt;65 años'!Q27)/'Población 16-64 años'!Q27*100</f>
        <v>51.198732318824113</v>
      </c>
      <c r="R27" s="3">
        <f>('Población&lt;16 años'!R27+'Población&gt;65 años'!R27)/'Población 16-64 años'!R27*100</f>
        <v>50.945104697226938</v>
      </c>
      <c r="S27" s="3">
        <f>('Población&lt;16 años'!S27+'Población&gt;65 años'!S27)/'Población 16-64 años'!S27*100</f>
        <v>51.598676957001096</v>
      </c>
      <c r="T27" s="3">
        <f>('Población&lt;16 años'!T27+'Población&gt;65 años'!T27)/'Población 16-64 años'!T27*100</f>
        <v>51.419718083467657</v>
      </c>
      <c r="U27" s="3">
        <f>('Población&lt;16 años'!U27+'Población&gt;65 años'!U27)/'Población 16-64 años'!U27*100</f>
        <v>51.287227825084514</v>
      </c>
      <c r="V27" s="3">
        <f>('Población&lt;16 años'!V27+'Población&gt;65 años'!V27)/'Población 16-64 años'!V27*100</f>
        <v>53.395005636934059</v>
      </c>
    </row>
    <row r="28" spans="2:22" x14ac:dyDescent="0.2">
      <c r="B28" s="1">
        <v>2022</v>
      </c>
      <c r="C28" s="3">
        <f>('Población&lt;16 años'!C28+'Población&gt;65 años'!C28)/'Población 16-64 años'!C28*100</f>
        <v>48.538399748541892</v>
      </c>
      <c r="D28" s="3">
        <f>('Población&lt;16 años'!D28+'Población&gt;65 años'!D28)/'Población 16-64 años'!D28*100</f>
        <v>52.862264369145372</v>
      </c>
      <c r="E28" s="3">
        <f>('Población&lt;16 años'!E28+'Población&gt;65 años'!E28)/'Población 16-64 años'!E28*100</f>
        <v>49.653312788906007</v>
      </c>
      <c r="F28" s="3">
        <f>('Población&lt;16 años'!F28+'Población&gt;65 años'!F28)/'Población 16-64 años'!F28*100</f>
        <v>47.986326031110302</v>
      </c>
      <c r="G28" s="3">
        <f>('Población&lt;16 años'!G28+'Población&gt;65 años'!G28)/'Población 16-64 años'!G28*100</f>
        <v>48.613718024347079</v>
      </c>
      <c r="H28" s="3">
        <f>('Población&lt;16 años'!H28+'Población&gt;65 años'!H28)/'Población 16-64 años'!H28*100</f>
        <v>51.670644391408118</v>
      </c>
      <c r="I28" s="3">
        <f>('Población&lt;16 años'!I28+'Población&gt;65 años'!I28)/'Población 16-64 años'!I28*100</f>
        <v>53.521126760563376</v>
      </c>
      <c r="J28" s="3">
        <f>('Población&lt;16 años'!J28+'Población&gt;65 años'!J28)/'Población 16-64 años'!J28*100</f>
        <v>58.371867328880512</v>
      </c>
      <c r="K28" s="3">
        <f>('Población&lt;16 años'!K28+'Población&gt;65 años'!K28)/'Población 16-64 años'!K28*100</f>
        <v>51.556059222114335</v>
      </c>
      <c r="L28" s="3">
        <f>('Población&lt;16 años'!L28+'Población&gt;65 años'!L28)/'Población 16-64 años'!L28*100</f>
        <v>47.956754612180127</v>
      </c>
      <c r="M28" s="3">
        <f>('Población&lt;16 años'!M28+'Población&gt;65 años'!M28)/'Población 16-64 años'!M28*100</f>
        <v>49.043505091021288</v>
      </c>
      <c r="N28" s="3">
        <f>('Población&lt;16 años'!N28+'Población&gt;65 años'!N28)/'Población 16-64 años'!N28*100</f>
        <v>48.43112506971147</v>
      </c>
      <c r="O28" s="3">
        <f>('Población&lt;16 años'!O28+'Población&gt;65 años'!O28)/'Población 16-64 años'!O28*100</f>
        <v>45.067698259187623</v>
      </c>
      <c r="P28" s="3">
        <f>('Población&lt;16 años'!P28+'Población&gt;65 años'!P28)/'Población 16-64 años'!P28*100</f>
        <v>50.18440521135674</v>
      </c>
      <c r="Q28" s="3">
        <f>('Población&lt;16 años'!Q28+'Población&gt;65 años'!Q28)/'Población 16-64 años'!Q28*100</f>
        <v>51.067223569619024</v>
      </c>
      <c r="R28" s="3">
        <f>('Población&lt;16 años'!R28+'Población&gt;65 años'!R28)/'Población 16-64 años'!R28*100</f>
        <v>51.209039548022595</v>
      </c>
      <c r="S28" s="3">
        <f>('Población&lt;16 años'!S28+'Población&gt;65 años'!S28)/'Población 16-64 años'!S28*100</f>
        <v>52.283405374929529</v>
      </c>
      <c r="T28" s="3">
        <f>('Población&lt;16 años'!T28+'Población&gt;65 años'!T28)/'Población 16-64 años'!T28*100</f>
        <v>51.424933963894382</v>
      </c>
      <c r="U28" s="3">
        <f>('Población&lt;16 años'!U28+'Población&gt;65 años'!U28)/'Población 16-64 años'!U28*100</f>
        <v>51.272538889979415</v>
      </c>
      <c r="V28" s="3">
        <f>('Población&lt;16 años'!V28+'Población&gt;65 años'!V28)/'Población 16-64 años'!V28*100</f>
        <v>53.513487645224167</v>
      </c>
    </row>
  </sheetData>
  <phoneticPr fontId="3" type="noConversion"/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5" topLeftCell="J10" activePane="bottomRight" state="frozen"/>
      <selection pane="topRight" activeCell="B1" sqref="B1"/>
      <selection pane="bottomLeft" activeCell="A6" sqref="A6"/>
      <selection pane="bottomRight" activeCell="V30" sqref="V30"/>
    </sheetView>
  </sheetViews>
  <sheetFormatPr baseColWidth="10" defaultColWidth="11.42578125" defaultRowHeight="12.75" x14ac:dyDescent="0.2"/>
  <cols>
    <col min="1" max="1" width="20.5703125" customWidth="1"/>
    <col min="3" max="16" width="17.7109375" customWidth="1"/>
    <col min="17" max="17" width="18.5703125" bestFit="1" customWidth="1"/>
    <col min="18" max="18" width="11.85546875" customWidth="1"/>
    <col min="19" max="19" width="12.140625" customWidth="1"/>
  </cols>
  <sheetData>
    <row r="1" spans="1:22" x14ac:dyDescent="0.2">
      <c r="A1" s="17" t="s">
        <v>52</v>
      </c>
    </row>
    <row r="2" spans="1:22" ht="25.5" x14ac:dyDescent="0.2">
      <c r="A2" s="8" t="s">
        <v>53</v>
      </c>
    </row>
    <row r="3" spans="1:22" ht="38.25" x14ac:dyDescent="0.2">
      <c r="A3" s="9" t="s">
        <v>54</v>
      </c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1" t="s">
        <v>29</v>
      </c>
      <c r="R5" s="5" t="s">
        <v>30</v>
      </c>
      <c r="S5" s="5" t="s">
        <v>31</v>
      </c>
      <c r="T5" s="1" t="s">
        <v>32</v>
      </c>
      <c r="U5" s="1" t="s">
        <v>33</v>
      </c>
      <c r="V5" s="1" t="s">
        <v>34</v>
      </c>
    </row>
    <row r="6" spans="1:22" x14ac:dyDescent="0.2">
      <c r="B6" s="1">
        <v>2000</v>
      </c>
      <c r="C6" s="15">
        <v>290</v>
      </c>
      <c r="D6" s="15">
        <v>215</v>
      </c>
      <c r="E6" s="15">
        <v>36</v>
      </c>
      <c r="F6" s="15">
        <v>396</v>
      </c>
      <c r="G6" s="15">
        <v>167</v>
      </c>
      <c r="H6" s="15">
        <v>20</v>
      </c>
      <c r="I6" s="15">
        <v>24</v>
      </c>
      <c r="J6" s="15">
        <v>528</v>
      </c>
      <c r="K6" s="15">
        <v>5659</v>
      </c>
      <c r="L6" s="15">
        <v>515</v>
      </c>
      <c r="M6" s="15">
        <v>83</v>
      </c>
      <c r="N6" s="15">
        <v>347</v>
      </c>
      <c r="O6" s="15">
        <v>5</v>
      </c>
      <c r="P6" s="15">
        <v>407</v>
      </c>
      <c r="Q6" s="12">
        <f>SUM(C6:P6)</f>
        <v>8692</v>
      </c>
      <c r="R6" s="15">
        <v>148</v>
      </c>
      <c r="S6" s="15">
        <v>153</v>
      </c>
      <c r="T6" s="12">
        <v>13848</v>
      </c>
      <c r="U6" s="12">
        <v>80581</v>
      </c>
      <c r="V6" s="12">
        <v>397632</v>
      </c>
    </row>
    <row r="7" spans="1:22" x14ac:dyDescent="0.2">
      <c r="B7" s="1">
        <v>2001</v>
      </c>
      <c r="C7" s="15">
        <v>334</v>
      </c>
      <c r="D7" s="15">
        <v>229</v>
      </c>
      <c r="E7" s="15">
        <v>34</v>
      </c>
      <c r="F7" s="15">
        <v>438</v>
      </c>
      <c r="G7" s="15">
        <v>140</v>
      </c>
      <c r="H7" s="15">
        <v>29</v>
      </c>
      <c r="I7" s="15">
        <v>24</v>
      </c>
      <c r="J7" s="15">
        <v>515</v>
      </c>
      <c r="K7" s="15">
        <v>5688</v>
      </c>
      <c r="L7" s="15">
        <v>525</v>
      </c>
      <c r="M7" s="15">
        <v>81</v>
      </c>
      <c r="N7" s="15">
        <v>366</v>
      </c>
      <c r="O7" s="15">
        <v>8</v>
      </c>
      <c r="P7" s="15">
        <v>510</v>
      </c>
      <c r="Q7" s="12">
        <f t="shared" ref="Q7:Q28" si="0">SUM(C7:P7)</f>
        <v>8921</v>
      </c>
      <c r="R7" s="15">
        <v>138</v>
      </c>
      <c r="S7" s="15">
        <v>205</v>
      </c>
      <c r="T7" s="12">
        <v>14255</v>
      </c>
      <c r="U7" s="12">
        <v>81108</v>
      </c>
      <c r="V7" s="12">
        <v>406380</v>
      </c>
    </row>
    <row r="8" spans="1:22" x14ac:dyDescent="0.2">
      <c r="B8" s="1">
        <v>2002</v>
      </c>
      <c r="C8" s="15">
        <v>299</v>
      </c>
      <c r="D8" s="15">
        <v>210</v>
      </c>
      <c r="E8" s="15">
        <v>34</v>
      </c>
      <c r="F8" s="15">
        <v>433</v>
      </c>
      <c r="G8" s="15">
        <v>184</v>
      </c>
      <c r="H8" s="15">
        <v>23</v>
      </c>
      <c r="I8" s="15">
        <v>28</v>
      </c>
      <c r="J8" s="15">
        <v>548</v>
      </c>
      <c r="K8" s="15">
        <v>5789</v>
      </c>
      <c r="L8" s="15">
        <v>583</v>
      </c>
      <c r="M8" s="15">
        <v>76</v>
      </c>
      <c r="N8" s="15">
        <v>357</v>
      </c>
      <c r="O8" s="15">
        <v>1</v>
      </c>
      <c r="P8" s="15">
        <v>522</v>
      </c>
      <c r="Q8" s="12">
        <f t="shared" si="0"/>
        <v>9087</v>
      </c>
      <c r="R8" s="15">
        <v>123</v>
      </c>
      <c r="S8" s="15">
        <v>218</v>
      </c>
      <c r="T8" s="12">
        <v>14664</v>
      </c>
      <c r="U8" s="12">
        <v>81861</v>
      </c>
      <c r="V8" s="12">
        <v>418846</v>
      </c>
    </row>
    <row r="9" spans="1:22" x14ac:dyDescent="0.2">
      <c r="B9" s="1">
        <v>2003</v>
      </c>
      <c r="C9" s="15">
        <v>356</v>
      </c>
      <c r="D9" s="15">
        <v>242</v>
      </c>
      <c r="E9" s="15">
        <v>42</v>
      </c>
      <c r="F9" s="15">
        <v>522</v>
      </c>
      <c r="G9" s="15">
        <v>184</v>
      </c>
      <c r="H9" s="15">
        <v>22</v>
      </c>
      <c r="I9" s="15">
        <v>28</v>
      </c>
      <c r="J9" s="15">
        <v>584</v>
      </c>
      <c r="K9" s="15">
        <v>6308</v>
      </c>
      <c r="L9" s="15">
        <v>677</v>
      </c>
      <c r="M9" s="15">
        <v>88</v>
      </c>
      <c r="N9" s="15">
        <v>430</v>
      </c>
      <c r="O9" s="15">
        <v>4</v>
      </c>
      <c r="P9" s="15">
        <v>501</v>
      </c>
      <c r="Q9" s="12">
        <f t="shared" si="0"/>
        <v>9988</v>
      </c>
      <c r="R9" s="15">
        <v>141</v>
      </c>
      <c r="S9" s="15">
        <v>254</v>
      </c>
      <c r="T9" s="12">
        <v>15862</v>
      </c>
      <c r="U9" s="12">
        <v>86117</v>
      </c>
      <c r="V9" s="12">
        <v>441881</v>
      </c>
    </row>
    <row r="10" spans="1:22" x14ac:dyDescent="0.2">
      <c r="B10" s="1">
        <v>2004</v>
      </c>
      <c r="C10" s="15">
        <v>388</v>
      </c>
      <c r="D10" s="15">
        <v>258</v>
      </c>
      <c r="E10" s="15">
        <v>30</v>
      </c>
      <c r="F10" s="15">
        <v>586</v>
      </c>
      <c r="G10" s="15">
        <v>240</v>
      </c>
      <c r="H10" s="15">
        <v>15</v>
      </c>
      <c r="I10" s="15">
        <v>27</v>
      </c>
      <c r="J10" s="15">
        <v>602</v>
      </c>
      <c r="K10" s="15">
        <v>6360</v>
      </c>
      <c r="L10" s="15">
        <v>702</v>
      </c>
      <c r="M10" s="15">
        <v>86</v>
      </c>
      <c r="N10" s="15">
        <v>482</v>
      </c>
      <c r="O10" s="15">
        <v>5</v>
      </c>
      <c r="P10" s="15">
        <v>577</v>
      </c>
      <c r="Q10" s="12">
        <f t="shared" si="0"/>
        <v>10358</v>
      </c>
      <c r="R10" s="15">
        <v>135</v>
      </c>
      <c r="S10" s="15">
        <v>246</v>
      </c>
      <c r="T10" s="12">
        <v>16589</v>
      </c>
      <c r="U10" s="12">
        <v>89022</v>
      </c>
      <c r="V10" s="12">
        <v>454591</v>
      </c>
    </row>
    <row r="11" spans="1:22" x14ac:dyDescent="0.2">
      <c r="B11" s="1">
        <v>2005</v>
      </c>
      <c r="C11" s="15">
        <v>407</v>
      </c>
      <c r="D11" s="15">
        <v>270</v>
      </c>
      <c r="E11" s="15">
        <v>36</v>
      </c>
      <c r="F11" s="15">
        <v>589</v>
      </c>
      <c r="G11" s="15">
        <v>253</v>
      </c>
      <c r="H11" s="15">
        <v>44</v>
      </c>
      <c r="I11" s="15">
        <v>24</v>
      </c>
      <c r="J11" s="15">
        <v>627</v>
      </c>
      <c r="K11" s="15">
        <v>6571</v>
      </c>
      <c r="L11" s="15">
        <v>806</v>
      </c>
      <c r="M11" s="15">
        <v>91</v>
      </c>
      <c r="N11" s="15">
        <v>530</v>
      </c>
      <c r="O11" s="15">
        <v>6</v>
      </c>
      <c r="P11" s="15">
        <v>516</v>
      </c>
      <c r="Q11" s="12">
        <f t="shared" si="0"/>
        <v>10770</v>
      </c>
      <c r="R11" s="15">
        <v>140</v>
      </c>
      <c r="S11" s="15">
        <v>282</v>
      </c>
      <c r="T11" s="12">
        <v>17230</v>
      </c>
      <c r="U11" s="12">
        <v>91808</v>
      </c>
      <c r="V11" s="12">
        <v>466371</v>
      </c>
    </row>
    <row r="12" spans="1:22" x14ac:dyDescent="0.2">
      <c r="B12" s="1">
        <v>2006</v>
      </c>
      <c r="C12" s="15">
        <v>400</v>
      </c>
      <c r="D12" s="15">
        <v>277</v>
      </c>
      <c r="E12" s="15">
        <v>30</v>
      </c>
      <c r="F12" s="15">
        <v>631</v>
      </c>
      <c r="G12" s="15">
        <v>296</v>
      </c>
      <c r="H12" s="15">
        <v>20</v>
      </c>
      <c r="I12" s="15">
        <v>37</v>
      </c>
      <c r="J12" s="15">
        <v>645</v>
      </c>
      <c r="K12" s="15">
        <v>6628</v>
      </c>
      <c r="L12" s="15">
        <v>826</v>
      </c>
      <c r="M12" s="15">
        <v>109</v>
      </c>
      <c r="N12" s="15">
        <v>570</v>
      </c>
      <c r="O12" s="15">
        <v>8</v>
      </c>
      <c r="P12" s="15">
        <v>657</v>
      </c>
      <c r="Q12" s="12">
        <f t="shared" si="0"/>
        <v>11134</v>
      </c>
      <c r="R12" s="15">
        <v>133</v>
      </c>
      <c r="S12" s="15">
        <v>248</v>
      </c>
      <c r="T12" s="12">
        <v>17998</v>
      </c>
      <c r="U12" s="12">
        <v>95298</v>
      </c>
      <c r="V12" s="12">
        <v>482957</v>
      </c>
    </row>
    <row r="13" spans="1:22" x14ac:dyDescent="0.2">
      <c r="B13" s="1">
        <v>2007</v>
      </c>
      <c r="C13" s="15">
        <v>461</v>
      </c>
      <c r="D13" s="15">
        <v>306</v>
      </c>
      <c r="E13" s="15">
        <v>31</v>
      </c>
      <c r="F13" s="15">
        <v>654</v>
      </c>
      <c r="G13" s="15">
        <v>312</v>
      </c>
      <c r="H13" s="15">
        <v>6</v>
      </c>
      <c r="I13" s="15">
        <v>39</v>
      </c>
      <c r="J13" s="15">
        <v>666</v>
      </c>
      <c r="K13" s="15">
        <v>6630</v>
      </c>
      <c r="L13" s="15">
        <v>973</v>
      </c>
      <c r="M13" s="15">
        <v>105</v>
      </c>
      <c r="N13" s="15">
        <v>571</v>
      </c>
      <c r="O13" s="15">
        <v>5</v>
      </c>
      <c r="P13" s="15">
        <v>674</v>
      </c>
      <c r="Q13" s="12">
        <f t="shared" si="0"/>
        <v>11433</v>
      </c>
      <c r="R13" s="15">
        <v>129</v>
      </c>
      <c r="S13" s="15">
        <v>291</v>
      </c>
      <c r="T13" s="12">
        <v>18324</v>
      </c>
      <c r="U13" s="12">
        <v>96068</v>
      </c>
      <c r="V13" s="12">
        <v>492527</v>
      </c>
    </row>
    <row r="14" spans="1:22" x14ac:dyDescent="0.2">
      <c r="B14" s="1">
        <v>2008</v>
      </c>
      <c r="C14" s="12">
        <v>517</v>
      </c>
      <c r="D14" s="12">
        <v>319</v>
      </c>
      <c r="E14" s="12">
        <v>22</v>
      </c>
      <c r="F14" s="12">
        <v>794</v>
      </c>
      <c r="G14" s="12">
        <v>366</v>
      </c>
      <c r="H14" s="12">
        <v>29</v>
      </c>
      <c r="I14" s="12">
        <v>38</v>
      </c>
      <c r="J14" s="12">
        <v>711</v>
      </c>
      <c r="K14" s="12">
        <v>6788</v>
      </c>
      <c r="L14" s="12">
        <v>987</v>
      </c>
      <c r="M14" s="12">
        <v>99</v>
      </c>
      <c r="N14" s="12">
        <v>593</v>
      </c>
      <c r="O14" s="12">
        <v>3</v>
      </c>
      <c r="P14" s="12">
        <v>694</v>
      </c>
      <c r="Q14" s="12">
        <f t="shared" si="0"/>
        <v>11960</v>
      </c>
      <c r="R14" s="15">
        <v>133</v>
      </c>
      <c r="S14" s="15">
        <v>298</v>
      </c>
      <c r="T14" s="12">
        <v>19015</v>
      </c>
      <c r="U14" s="12">
        <v>100295</v>
      </c>
      <c r="V14" s="12">
        <v>519779</v>
      </c>
    </row>
    <row r="15" spans="1:22" x14ac:dyDescent="0.2">
      <c r="B15" s="7">
        <v>2009</v>
      </c>
      <c r="C15" s="15">
        <v>437</v>
      </c>
      <c r="D15" s="15">
        <v>332</v>
      </c>
      <c r="E15" s="15">
        <v>27</v>
      </c>
      <c r="F15" s="15">
        <v>647</v>
      </c>
      <c r="G15" s="15">
        <v>360</v>
      </c>
      <c r="H15" s="15">
        <v>36</v>
      </c>
      <c r="I15" s="15">
        <v>29</v>
      </c>
      <c r="J15" s="15">
        <v>707</v>
      </c>
      <c r="K15" s="15">
        <v>6312</v>
      </c>
      <c r="L15" s="15">
        <v>950</v>
      </c>
      <c r="M15" s="15">
        <v>116</v>
      </c>
      <c r="N15" s="15">
        <v>601</v>
      </c>
      <c r="O15" s="15">
        <v>9</v>
      </c>
      <c r="P15" s="15">
        <v>719</v>
      </c>
      <c r="Q15" s="12">
        <f t="shared" si="0"/>
        <v>11282</v>
      </c>
      <c r="R15" s="15">
        <v>94</v>
      </c>
      <c r="S15" s="15">
        <v>287</v>
      </c>
      <c r="T15" s="15">
        <v>17794</v>
      </c>
      <c r="U15" s="15">
        <v>94616</v>
      </c>
      <c r="V15" s="15">
        <v>494997</v>
      </c>
    </row>
    <row r="16" spans="1:22" x14ac:dyDescent="0.2">
      <c r="B16" s="7">
        <v>2010</v>
      </c>
      <c r="C16" s="12">
        <v>464</v>
      </c>
      <c r="D16" s="12">
        <v>309</v>
      </c>
      <c r="E16" s="12">
        <v>27</v>
      </c>
      <c r="F16" s="12">
        <v>676</v>
      </c>
      <c r="G16" s="12">
        <v>350</v>
      </c>
      <c r="H16" s="12">
        <v>34</v>
      </c>
      <c r="I16" s="12">
        <v>32</v>
      </c>
      <c r="J16" s="12">
        <v>636</v>
      </c>
      <c r="K16" s="18">
        <v>6211</v>
      </c>
      <c r="L16" s="12">
        <v>995</v>
      </c>
      <c r="M16" s="12">
        <v>99</v>
      </c>
      <c r="N16" s="12">
        <v>559</v>
      </c>
      <c r="O16" s="12">
        <v>7</v>
      </c>
      <c r="P16" s="12">
        <v>694</v>
      </c>
      <c r="Q16" s="12">
        <f t="shared" si="0"/>
        <v>11093</v>
      </c>
      <c r="R16" s="12">
        <v>110</v>
      </c>
      <c r="S16" s="12">
        <v>289</v>
      </c>
      <c r="T16" s="12">
        <v>17447</v>
      </c>
      <c r="U16" s="12">
        <v>92201</v>
      </c>
      <c r="V16" s="12">
        <v>486575</v>
      </c>
    </row>
    <row r="17" spans="2:22" x14ac:dyDescent="0.2">
      <c r="B17" s="1">
        <v>2011</v>
      </c>
      <c r="C17" s="12">
        <v>476</v>
      </c>
      <c r="D17" s="12">
        <v>296</v>
      </c>
      <c r="E17" s="12">
        <v>30</v>
      </c>
      <c r="F17" s="12">
        <v>671</v>
      </c>
      <c r="G17" s="12">
        <v>371</v>
      </c>
      <c r="H17" s="12">
        <v>42</v>
      </c>
      <c r="I17" s="12">
        <v>35</v>
      </c>
      <c r="J17" s="12">
        <v>666</v>
      </c>
      <c r="K17" s="12">
        <v>6130</v>
      </c>
      <c r="L17" s="12">
        <v>950</v>
      </c>
      <c r="M17" s="12">
        <v>109</v>
      </c>
      <c r="N17" s="12">
        <v>543</v>
      </c>
      <c r="O17" s="12">
        <v>7</v>
      </c>
      <c r="P17" s="12">
        <v>736</v>
      </c>
      <c r="Q17" s="12">
        <f t="shared" si="0"/>
        <v>11062</v>
      </c>
      <c r="R17" s="12">
        <v>122</v>
      </c>
      <c r="S17" s="12">
        <v>278</v>
      </c>
      <c r="T17" s="12">
        <v>17078</v>
      </c>
      <c r="U17" s="12">
        <v>89552</v>
      </c>
      <c r="V17" s="12">
        <v>471999</v>
      </c>
    </row>
    <row r="18" spans="2:22" x14ac:dyDescent="0.2">
      <c r="B18" s="1">
        <v>2012</v>
      </c>
      <c r="C18" s="15">
        <v>391</v>
      </c>
      <c r="D18" s="12">
        <v>291</v>
      </c>
      <c r="E18" s="12">
        <v>26</v>
      </c>
      <c r="F18" s="12">
        <v>674</v>
      </c>
      <c r="G18" s="12">
        <v>352</v>
      </c>
      <c r="H18" s="12">
        <v>27</v>
      </c>
      <c r="I18" s="12">
        <v>47</v>
      </c>
      <c r="J18" s="12">
        <v>668</v>
      </c>
      <c r="K18" s="12">
        <v>5828</v>
      </c>
      <c r="L18" s="12">
        <v>939</v>
      </c>
      <c r="M18" s="12">
        <v>105</v>
      </c>
      <c r="N18" s="12">
        <v>586</v>
      </c>
      <c r="O18" s="12">
        <v>10</v>
      </c>
      <c r="P18" s="12">
        <v>694</v>
      </c>
      <c r="Q18" s="12">
        <f t="shared" si="0"/>
        <v>10638</v>
      </c>
      <c r="R18" s="12">
        <v>129</v>
      </c>
      <c r="S18" s="12">
        <v>266</v>
      </c>
      <c r="T18" s="12">
        <v>16604</v>
      </c>
      <c r="U18" s="12">
        <v>86375</v>
      </c>
      <c r="V18" s="12">
        <v>454648</v>
      </c>
    </row>
    <row r="19" spans="2:22" x14ac:dyDescent="0.2">
      <c r="B19" s="1">
        <v>2013</v>
      </c>
      <c r="C19">
        <v>408</v>
      </c>
      <c r="D19">
        <v>250</v>
      </c>
      <c r="E19">
        <v>36</v>
      </c>
      <c r="F19">
        <v>616</v>
      </c>
      <c r="G19">
        <v>340</v>
      </c>
      <c r="H19">
        <v>33</v>
      </c>
      <c r="I19">
        <v>36</v>
      </c>
      <c r="J19">
        <v>577</v>
      </c>
      <c r="K19" s="12">
        <v>5472</v>
      </c>
      <c r="L19">
        <v>839</v>
      </c>
      <c r="M19">
        <v>98</v>
      </c>
      <c r="N19">
        <v>492</v>
      </c>
      <c r="O19">
        <v>9</v>
      </c>
      <c r="P19">
        <v>639</v>
      </c>
      <c r="Q19" s="12">
        <f t="shared" si="0"/>
        <v>9845</v>
      </c>
      <c r="R19">
        <v>115</v>
      </c>
      <c r="S19">
        <v>234</v>
      </c>
      <c r="T19" s="12">
        <v>15505</v>
      </c>
      <c r="U19" s="12">
        <v>81470</v>
      </c>
      <c r="V19" s="12">
        <v>425715</v>
      </c>
    </row>
    <row r="20" spans="2:22" x14ac:dyDescent="0.2">
      <c r="B20" s="1">
        <v>2014</v>
      </c>
      <c r="C20" s="12">
        <v>394</v>
      </c>
      <c r="D20" s="12">
        <v>257</v>
      </c>
      <c r="E20" s="12">
        <v>22</v>
      </c>
      <c r="F20" s="12">
        <v>603</v>
      </c>
      <c r="G20" s="12">
        <v>355</v>
      </c>
      <c r="H20" s="12">
        <v>29</v>
      </c>
      <c r="I20" s="12">
        <v>25</v>
      </c>
      <c r="J20" s="12">
        <v>599</v>
      </c>
      <c r="K20" s="12">
        <v>5618</v>
      </c>
      <c r="L20" s="12">
        <v>850</v>
      </c>
      <c r="M20" s="12">
        <v>92</v>
      </c>
      <c r="N20" s="12">
        <v>487</v>
      </c>
      <c r="O20" s="12">
        <v>3</v>
      </c>
      <c r="P20" s="12">
        <v>588</v>
      </c>
      <c r="Q20" s="12">
        <f t="shared" si="0"/>
        <v>9922</v>
      </c>
      <c r="R20" s="12">
        <v>112</v>
      </c>
      <c r="S20" s="12">
        <v>253</v>
      </c>
      <c r="T20" s="12">
        <v>15671</v>
      </c>
      <c r="U20" s="12">
        <v>82195</v>
      </c>
      <c r="V20" s="12">
        <v>427595</v>
      </c>
    </row>
    <row r="21" spans="2:22" x14ac:dyDescent="0.2">
      <c r="B21" s="1">
        <v>2015</v>
      </c>
      <c r="C21" s="12">
        <v>410</v>
      </c>
      <c r="D21" s="12">
        <v>239</v>
      </c>
      <c r="E21" s="12">
        <v>24</v>
      </c>
      <c r="F21" s="12">
        <v>667</v>
      </c>
      <c r="G21" s="12">
        <v>335</v>
      </c>
      <c r="H21" s="12">
        <v>30</v>
      </c>
      <c r="I21" s="12">
        <v>27</v>
      </c>
      <c r="J21" s="12">
        <v>582</v>
      </c>
      <c r="K21" s="12">
        <v>5489</v>
      </c>
      <c r="L21" s="12">
        <v>764</v>
      </c>
      <c r="M21" s="12">
        <v>105</v>
      </c>
      <c r="N21" s="12">
        <v>456</v>
      </c>
      <c r="O21" s="12">
        <v>7</v>
      </c>
      <c r="P21" s="12">
        <v>613</v>
      </c>
      <c r="Q21" s="12">
        <f t="shared" si="0"/>
        <v>9748</v>
      </c>
      <c r="R21" s="12">
        <v>88</v>
      </c>
      <c r="S21" s="12">
        <v>227</v>
      </c>
      <c r="T21" s="12">
        <v>15286</v>
      </c>
      <c r="U21" s="12">
        <v>80633</v>
      </c>
      <c r="V21" s="12">
        <v>420290</v>
      </c>
    </row>
    <row r="22" spans="2:22" x14ac:dyDescent="0.2">
      <c r="B22" s="1">
        <v>2016</v>
      </c>
      <c r="C22" s="12">
        <v>413</v>
      </c>
      <c r="D22" s="12">
        <v>230</v>
      </c>
      <c r="E22" s="12">
        <v>20</v>
      </c>
      <c r="F22" s="12">
        <v>633</v>
      </c>
      <c r="G22" s="12">
        <v>305</v>
      </c>
      <c r="H22" s="12">
        <v>38</v>
      </c>
      <c r="I22" s="12">
        <v>31</v>
      </c>
      <c r="J22" s="12">
        <v>597</v>
      </c>
      <c r="K22" s="12">
        <v>5255</v>
      </c>
      <c r="L22" s="12">
        <v>756</v>
      </c>
      <c r="M22" s="12">
        <v>82</v>
      </c>
      <c r="N22" s="12">
        <v>499</v>
      </c>
      <c r="O22" s="12">
        <v>5</v>
      </c>
      <c r="P22" s="12">
        <v>562</v>
      </c>
      <c r="Q22" s="12">
        <f t="shared" si="0"/>
        <v>9426</v>
      </c>
      <c r="R22" s="12">
        <v>103</v>
      </c>
      <c r="S22" s="12">
        <v>241</v>
      </c>
      <c r="T22" s="12">
        <v>14979</v>
      </c>
      <c r="U22" s="12">
        <v>79263</v>
      </c>
      <c r="V22" s="12">
        <v>410583</v>
      </c>
    </row>
    <row r="23" spans="2:22" x14ac:dyDescent="0.2">
      <c r="B23" s="1">
        <v>2017</v>
      </c>
      <c r="C23">
        <v>363</v>
      </c>
      <c r="D23">
        <v>249</v>
      </c>
      <c r="E23">
        <v>27</v>
      </c>
      <c r="F23">
        <v>627</v>
      </c>
      <c r="G23">
        <v>264</v>
      </c>
      <c r="H23">
        <v>19</v>
      </c>
      <c r="I23">
        <v>29</v>
      </c>
      <c r="J23">
        <v>584</v>
      </c>
      <c r="K23">
        <v>5181</v>
      </c>
      <c r="L23">
        <v>766</v>
      </c>
      <c r="M23">
        <v>84</v>
      </c>
      <c r="N23">
        <v>438</v>
      </c>
      <c r="O23">
        <v>11</v>
      </c>
      <c r="P23">
        <v>516</v>
      </c>
      <c r="Q23" s="12">
        <f t="shared" si="0"/>
        <v>9158</v>
      </c>
      <c r="R23">
        <v>94</v>
      </c>
      <c r="S23">
        <v>237</v>
      </c>
      <c r="T23" s="12">
        <v>14422</v>
      </c>
      <c r="U23" s="12">
        <v>74684</v>
      </c>
      <c r="V23" s="12">
        <v>393181</v>
      </c>
    </row>
    <row r="24" spans="2:22" x14ac:dyDescent="0.2">
      <c r="B24" s="1">
        <v>2018</v>
      </c>
      <c r="C24">
        <v>308</v>
      </c>
      <c r="D24">
        <v>249</v>
      </c>
      <c r="E24">
        <v>18</v>
      </c>
      <c r="F24">
        <v>565</v>
      </c>
      <c r="G24">
        <v>258</v>
      </c>
      <c r="H24">
        <v>27</v>
      </c>
      <c r="I24">
        <v>24</v>
      </c>
      <c r="J24">
        <v>534</v>
      </c>
      <c r="K24">
        <v>4782</v>
      </c>
      <c r="L24">
        <v>724</v>
      </c>
      <c r="M24">
        <v>81</v>
      </c>
      <c r="N24">
        <v>416</v>
      </c>
      <c r="O24">
        <v>5</v>
      </c>
      <c r="P24" s="12">
        <v>503</v>
      </c>
      <c r="Q24" s="12">
        <f t="shared" si="0"/>
        <v>8494</v>
      </c>
      <c r="R24">
        <v>88</v>
      </c>
      <c r="S24">
        <v>233</v>
      </c>
      <c r="T24" s="12">
        <v>13480</v>
      </c>
      <c r="U24" s="12">
        <v>71029</v>
      </c>
      <c r="V24" s="12">
        <v>372777</v>
      </c>
    </row>
    <row r="25" spans="2:22" x14ac:dyDescent="0.2">
      <c r="B25" s="1">
        <v>2019</v>
      </c>
      <c r="C25">
        <v>321</v>
      </c>
      <c r="D25">
        <v>231</v>
      </c>
      <c r="E25">
        <v>41</v>
      </c>
      <c r="F25">
        <v>548</v>
      </c>
      <c r="G25">
        <v>244</v>
      </c>
      <c r="H25">
        <v>28</v>
      </c>
      <c r="I25">
        <v>24</v>
      </c>
      <c r="J25">
        <v>460</v>
      </c>
      <c r="K25">
        <v>4622</v>
      </c>
      <c r="L25">
        <v>701</v>
      </c>
      <c r="M25">
        <v>92</v>
      </c>
      <c r="N25">
        <v>386</v>
      </c>
      <c r="O25">
        <v>5</v>
      </c>
      <c r="P25">
        <v>501</v>
      </c>
      <c r="Q25" s="12">
        <f t="shared" si="0"/>
        <v>8204</v>
      </c>
      <c r="R25">
        <v>88</v>
      </c>
      <c r="S25">
        <v>226</v>
      </c>
      <c r="T25" s="12">
        <v>13243</v>
      </c>
      <c r="U25" s="12">
        <v>69397</v>
      </c>
      <c r="V25" s="12">
        <v>360617</v>
      </c>
    </row>
    <row r="26" spans="2:22" x14ac:dyDescent="0.2">
      <c r="B26" s="1">
        <v>2020</v>
      </c>
      <c r="C26">
        <v>310</v>
      </c>
      <c r="D26">
        <v>201</v>
      </c>
      <c r="E26">
        <v>22</v>
      </c>
      <c r="F26">
        <v>515</v>
      </c>
      <c r="G26">
        <v>255</v>
      </c>
      <c r="H26">
        <v>27</v>
      </c>
      <c r="I26">
        <v>16</v>
      </c>
      <c r="J26">
        <v>450</v>
      </c>
      <c r="K26">
        <v>4427</v>
      </c>
      <c r="L26">
        <v>670</v>
      </c>
      <c r="M26">
        <v>71</v>
      </c>
      <c r="N26">
        <v>378</v>
      </c>
      <c r="O26">
        <v>3</v>
      </c>
      <c r="P26">
        <v>448</v>
      </c>
      <c r="Q26" s="12">
        <f t="shared" si="0"/>
        <v>7793</v>
      </c>
      <c r="R26">
        <v>114</v>
      </c>
      <c r="S26">
        <v>232</v>
      </c>
      <c r="T26" s="12">
        <v>12517</v>
      </c>
      <c r="U26" s="12">
        <v>65522</v>
      </c>
      <c r="V26" s="12">
        <v>341315</v>
      </c>
    </row>
    <row r="27" spans="2:22" x14ac:dyDescent="0.2">
      <c r="B27" s="1">
        <v>2021</v>
      </c>
      <c r="C27">
        <v>314</v>
      </c>
      <c r="D27">
        <v>245</v>
      </c>
      <c r="E27">
        <v>24</v>
      </c>
      <c r="F27">
        <v>457</v>
      </c>
      <c r="G27">
        <v>242</v>
      </c>
      <c r="H27">
        <v>37</v>
      </c>
      <c r="I27">
        <v>20</v>
      </c>
      <c r="J27">
        <v>476</v>
      </c>
      <c r="K27">
        <v>4396</v>
      </c>
      <c r="L27">
        <v>717</v>
      </c>
      <c r="M27">
        <v>85</v>
      </c>
      <c r="N27">
        <v>401</v>
      </c>
      <c r="O27">
        <v>7</v>
      </c>
      <c r="P27">
        <v>466</v>
      </c>
      <c r="Q27" s="12">
        <f t="shared" si="0"/>
        <v>7887</v>
      </c>
      <c r="R27">
        <v>97</v>
      </c>
      <c r="S27">
        <v>239</v>
      </c>
      <c r="T27" s="12">
        <v>12595</v>
      </c>
      <c r="U27" s="12">
        <v>65650</v>
      </c>
      <c r="V27" s="12">
        <v>337380</v>
      </c>
    </row>
    <row r="28" spans="2:22" x14ac:dyDescent="0.2">
      <c r="B28" s="1">
        <v>2022</v>
      </c>
      <c r="C28">
        <v>287</v>
      </c>
      <c r="D28">
        <v>205</v>
      </c>
      <c r="E28">
        <v>14</v>
      </c>
      <c r="F28">
        <v>461</v>
      </c>
      <c r="G28">
        <v>238</v>
      </c>
      <c r="H28">
        <v>24</v>
      </c>
      <c r="I28">
        <v>26</v>
      </c>
      <c r="J28">
        <v>442</v>
      </c>
      <c r="K28">
        <v>4256</v>
      </c>
      <c r="L28">
        <v>704</v>
      </c>
      <c r="M28">
        <v>95</v>
      </c>
      <c r="N28">
        <v>322</v>
      </c>
      <c r="O28">
        <v>3</v>
      </c>
      <c r="P28">
        <v>434</v>
      </c>
      <c r="Q28" s="12">
        <f t="shared" si="0"/>
        <v>7511</v>
      </c>
      <c r="R28">
        <v>106</v>
      </c>
      <c r="S28">
        <v>216</v>
      </c>
      <c r="T28" s="12">
        <v>12148</v>
      </c>
      <c r="U28" s="12">
        <v>62967</v>
      </c>
      <c r="V28" s="12">
        <v>329251</v>
      </c>
    </row>
  </sheetData>
  <phoneticPr fontId="3" type="noConversion"/>
  <pageMargins left="0.75" right="0.75" top="1" bottom="1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5" topLeftCell="C16" activePane="bottomRight" state="frozen"/>
      <selection pane="topRight" activeCell="B1" sqref="B1"/>
      <selection pane="bottomLeft" activeCell="A6" sqref="A6"/>
      <selection pane="bottomRight" activeCell="V30" sqref="V30"/>
    </sheetView>
  </sheetViews>
  <sheetFormatPr baseColWidth="10" defaultColWidth="11.42578125" defaultRowHeight="12.75" x14ac:dyDescent="0.2"/>
  <cols>
    <col min="1" max="1" width="29" customWidth="1"/>
    <col min="5" max="5" width="9.28515625" customWidth="1"/>
    <col min="19" max="19" width="9.42578125" customWidth="1"/>
  </cols>
  <sheetData>
    <row r="1" spans="1:22" x14ac:dyDescent="0.2">
      <c r="A1" s="17" t="s">
        <v>55</v>
      </c>
    </row>
    <row r="2" spans="1:22" ht="25.5" x14ac:dyDescent="0.2">
      <c r="A2" s="8" t="s">
        <v>56</v>
      </c>
    </row>
    <row r="3" spans="1:22" ht="25.5" x14ac:dyDescent="0.2">
      <c r="A3" s="9" t="s">
        <v>54</v>
      </c>
    </row>
    <row r="5" spans="1:22" x14ac:dyDescent="0.2">
      <c r="B5" s="1"/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1" t="s">
        <v>29</v>
      </c>
      <c r="R5" s="5" t="s">
        <v>30</v>
      </c>
      <c r="S5" s="5" t="s">
        <v>31</v>
      </c>
      <c r="T5" s="1" t="s">
        <v>32</v>
      </c>
      <c r="U5" s="1" t="s">
        <v>33</v>
      </c>
      <c r="V5" s="1" t="s">
        <v>34</v>
      </c>
    </row>
    <row r="6" spans="1:22" x14ac:dyDescent="0.2">
      <c r="B6" s="1">
        <v>2000</v>
      </c>
      <c r="C6" s="3">
        <f>('Nacidos vivos'!C6/'Población Total'!C6)*1000</f>
        <v>13.395537900133956</v>
      </c>
      <c r="D6" s="3">
        <f>('Nacidos vivos'!D6/'Población Total'!D6)*1000</f>
        <v>12.631455261147993</v>
      </c>
      <c r="E6" s="3">
        <f>('Nacidos vivos'!E6/'Población Total'!E6)*1000</f>
        <v>8.840864440078585</v>
      </c>
      <c r="F6" s="3">
        <f>('Nacidos vivos'!F6/'Población Total'!F6)*1000</f>
        <v>12.388937554749093</v>
      </c>
      <c r="G6" s="3">
        <f>('Nacidos vivos'!G6/'Población Total'!G6)*1000</f>
        <v>12.663026994237185</v>
      </c>
      <c r="H6" s="3">
        <f>('Nacidos vivos'!H6/'Población Total'!H6)*1000</f>
        <v>6.6600066600066601</v>
      </c>
      <c r="I6" s="3">
        <f>('Nacidos vivos'!I6/'Población Total'!I6)*1000</f>
        <v>7.6824583866837388</v>
      </c>
      <c r="J6" s="3">
        <f>('Nacidos vivos'!J6/'Población Total'!J6)*1000</f>
        <v>11.019743707475895</v>
      </c>
      <c r="K6" s="3">
        <f>('Nacidos vivos'!K6/'Población Total'!K6)*1000</f>
        <v>10.645922888075777</v>
      </c>
      <c r="L6" s="3">
        <f>('Nacidos vivos'!L6/'Población Total'!L6)*1000</f>
        <v>12.2876503149456</v>
      </c>
      <c r="M6" s="3">
        <f>('Nacidos vivos'!M6/'Población Total'!M6)*1000</f>
        <v>12.560532687651332</v>
      </c>
      <c r="N6" s="3">
        <f>('Nacidos vivos'!N6/'Población Total'!N6)*1000</f>
        <v>15.067957792348778</v>
      </c>
      <c r="O6" s="3">
        <f>('Nacidos vivos'!O6/'Población Total'!O6)*1000</f>
        <v>8.1168831168831161</v>
      </c>
      <c r="P6" s="3">
        <f>('Nacidos vivos'!P6/'Población Total'!P6)*1000</f>
        <v>9.8592572854339764</v>
      </c>
      <c r="Q6" s="3">
        <f>('Nacidos vivos'!Q6/'Población Total'!Q6)*1000</f>
        <v>11.045230549491325</v>
      </c>
      <c r="R6" s="3">
        <f>('Nacidos vivos'!R6/'Población Total'!R6)*1000</f>
        <v>11.831481333439923</v>
      </c>
      <c r="S6" s="3">
        <f>('Nacidos vivos'!S6/'Población Total'!S6)*1000</f>
        <v>8.5627938213566157</v>
      </c>
      <c r="T6" s="3">
        <f>('Nacidos vivos'!T6/'Población Total'!T6)*1000</f>
        <v>10.828470243992459</v>
      </c>
      <c r="U6" s="3">
        <f>('Nacidos vivos'!U6/'Población Total'!U6)*1000</f>
        <v>10.978260099519732</v>
      </c>
      <c r="V6" s="3">
        <f>('Nacidos vivos'!V6/'Población Total'!V6)*1000</f>
        <v>9.8181247404461907</v>
      </c>
    </row>
    <row r="7" spans="1:22" x14ac:dyDescent="0.2">
      <c r="B7" s="1">
        <v>2001</v>
      </c>
      <c r="C7" s="3">
        <f>('Nacidos vivos'!C7/'Población Total'!C7)*1000</f>
        <v>14.743533150878433</v>
      </c>
      <c r="D7" s="3">
        <f>('Nacidos vivos'!D7/'Población Total'!D7)*1000</f>
        <v>13.094693504117108</v>
      </c>
      <c r="E7" s="3">
        <f>('Nacidos vivos'!E7/'Población Total'!E7)*1000</f>
        <v>8.3068653799169319</v>
      </c>
      <c r="F7" s="3">
        <f>('Nacidos vivos'!F7/'Población Total'!F7)*1000</f>
        <v>13.052418273385584</v>
      </c>
      <c r="G7" s="3">
        <f>('Nacidos vivos'!G7/'Población Total'!G7)*1000</f>
        <v>10.383445820663056</v>
      </c>
      <c r="H7" s="3">
        <f>('Nacidos vivos'!H7/'Población Total'!H7)*1000</f>
        <v>9.6153846153846168</v>
      </c>
      <c r="I7" s="3">
        <f>('Nacidos vivos'!I7/'Población Total'!I7)*1000</f>
        <v>7.6287349014621739</v>
      </c>
      <c r="J7" s="3">
        <f>('Nacidos vivos'!J7/'Población Total'!J7)*1000</f>
        <v>10.246105485148121</v>
      </c>
      <c r="K7" s="3">
        <f>('Nacidos vivos'!K7/'Población Total'!K7)*1000</f>
        <v>10.647557969101864</v>
      </c>
      <c r="L7" s="3">
        <f>('Nacidos vivos'!L7/'Población Total'!L7)*1000</f>
        <v>11.734203526966317</v>
      </c>
      <c r="M7" s="3">
        <f>('Nacidos vivos'!M7/'Población Total'!M7)*1000</f>
        <v>12.285757621720007</v>
      </c>
      <c r="N7" s="3">
        <f>('Nacidos vivos'!N7/'Población Total'!N7)*1000</f>
        <v>15.10898282694848</v>
      </c>
      <c r="O7" s="3">
        <f>('Nacidos vivos'!O7/'Población Total'!O7)*1000</f>
        <v>12.944983818770227</v>
      </c>
      <c r="P7" s="3">
        <f>('Nacidos vivos'!P7/'Población Total'!P7)*1000</f>
        <v>11.693761034553917</v>
      </c>
      <c r="Q7" s="3">
        <f>('Nacidos vivos'!Q7/'Población Total'!Q7)*1000</f>
        <v>11.127659362152237</v>
      </c>
      <c r="R7" s="3">
        <f>('Nacidos vivos'!R7/'Población Total'!R7)*1000</f>
        <v>11.06567235987491</v>
      </c>
      <c r="S7" s="3">
        <f>('Nacidos vivos'!S7/'Población Total'!S7)*1000</f>
        <v>11.390154461606846</v>
      </c>
      <c r="T7" s="3">
        <f>('Nacidos vivos'!T7/'Población Total'!T7)*1000</f>
        <v>10.946522914362943</v>
      </c>
      <c r="U7" s="3">
        <f>('Nacidos vivos'!U7/'Población Total'!U7)*1000</f>
        <v>10.954666470735692</v>
      </c>
      <c r="V7" s="3">
        <f>('Nacidos vivos'!V7/'Población Total'!V7)*1000</f>
        <v>9.8835411532821524</v>
      </c>
    </row>
    <row r="8" spans="1:22" x14ac:dyDescent="0.2">
      <c r="B8" s="1">
        <v>2002</v>
      </c>
      <c r="C8" s="3">
        <f>('Nacidos vivos'!C8/'Población Total'!C8)*1000</f>
        <v>12.576764532682763</v>
      </c>
      <c r="D8" s="3">
        <f>('Nacidos vivos'!D8/'Población Total'!D8)*1000</f>
        <v>11.705033164260632</v>
      </c>
      <c r="E8" s="3">
        <f>('Nacidos vivos'!E8/'Población Total'!E8)*1000</f>
        <v>8.2765335929892885</v>
      </c>
      <c r="F8" s="3">
        <f>('Nacidos vivos'!F8/'Población Total'!F8)*1000</f>
        <v>12.045846547599178</v>
      </c>
      <c r="G8" s="3">
        <f>('Nacidos vivos'!G8/'Población Total'!G8)*1000</f>
        <v>13.237410071942447</v>
      </c>
      <c r="H8" s="3">
        <f>('Nacidos vivos'!H8/'Población Total'!H8)*1000</f>
        <v>7.7207116482040954</v>
      </c>
      <c r="I8" s="3">
        <f>('Nacidos vivos'!I8/'Población Total'!I8)*1000</f>
        <v>8.925725215173733</v>
      </c>
      <c r="J8" s="3">
        <f>('Nacidos vivos'!J8/'Población Total'!J8)*1000</f>
        <v>10.287216069082035</v>
      </c>
      <c r="K8" s="3">
        <f>('Nacidos vivos'!K8/'Población Total'!K8)*1000</f>
        <v>10.806703927300696</v>
      </c>
      <c r="L8" s="3">
        <f>('Nacidos vivos'!L8/'Población Total'!L8)*1000</f>
        <v>12.25691159465994</v>
      </c>
      <c r="M8" s="3">
        <f>('Nacidos vivos'!M8/'Población Total'!M8)*1000</f>
        <v>11.515151515151516</v>
      </c>
      <c r="N8" s="3">
        <f>('Nacidos vivos'!N8/'Población Total'!N8)*1000</f>
        <v>13.900786543104118</v>
      </c>
      <c r="O8" s="3">
        <f>('Nacidos vivos'!O8/'Población Total'!O8)*1000</f>
        <v>1.5923566878980893</v>
      </c>
      <c r="P8" s="3">
        <f>('Nacidos vivos'!P8/'Población Total'!P8)*1000</f>
        <v>11.181800655484867</v>
      </c>
      <c r="Q8" s="3">
        <f>('Nacidos vivos'!Q8/'Población Total'!Q8)*1000</f>
        <v>11.110173750059603</v>
      </c>
      <c r="R8" s="3">
        <f>('Nacidos vivos'!R8/'Población Total'!R8)*1000</f>
        <v>9.8101770617323343</v>
      </c>
      <c r="S8" s="3">
        <f>('Nacidos vivos'!S8/'Población Total'!S8)*1000</f>
        <v>11.94193371678992</v>
      </c>
      <c r="T8" s="3">
        <f>('Nacidos vivos'!T8/'Población Total'!T8)*1000</f>
        <v>11.025481011420966</v>
      </c>
      <c r="U8" s="3">
        <f>('Nacidos vivos'!U8/'Población Total'!U8)*1000</f>
        <v>10.946278578183234</v>
      </c>
      <c r="V8" s="3">
        <f>('Nacidos vivos'!V8/'Población Total'!V8)*1000</f>
        <v>10.011163563825654</v>
      </c>
    </row>
    <row r="9" spans="1:22" x14ac:dyDescent="0.2">
      <c r="B9" s="1">
        <v>2003</v>
      </c>
      <c r="C9" s="3">
        <f>('Nacidos vivos'!C9/'Población Total'!C9)*1000</f>
        <v>14.015196252116057</v>
      </c>
      <c r="D9" s="3">
        <f>('Nacidos vivos'!D9/'Población Total'!D9)*1000</f>
        <v>12.87439485024206</v>
      </c>
      <c r="E9" s="3">
        <f>('Nacidos vivos'!E9/'Población Total'!E9)*1000</f>
        <v>9.8383696416022488</v>
      </c>
      <c r="F9" s="3">
        <f>('Nacidos vivos'!F9/'Población Total'!F9)*1000</f>
        <v>13.029153354632587</v>
      </c>
      <c r="G9" s="3">
        <f>('Nacidos vivos'!G9/'Población Total'!G9)*1000</f>
        <v>12.446729351281878</v>
      </c>
      <c r="H9" s="3">
        <f>('Nacidos vivos'!H9/'Población Total'!H9)*1000</f>
        <v>7.4779061862678455</v>
      </c>
      <c r="I9" s="3">
        <f>('Nacidos vivos'!I9/'Población Total'!I9)*1000</f>
        <v>8.8411746131986106</v>
      </c>
      <c r="J9" s="3">
        <f>('Nacidos vivos'!J9/'Población Total'!J9)*1000</f>
        <v>10.221763254161344</v>
      </c>
      <c r="K9" s="3">
        <f>('Nacidos vivos'!K9/'Población Total'!K9)*1000</f>
        <v>11.529779475603403</v>
      </c>
      <c r="L9" s="3">
        <f>('Nacidos vivos'!L9/'Población Total'!L9)*1000</f>
        <v>12.972082239552396</v>
      </c>
      <c r="M9" s="3">
        <f>('Nacidos vivos'!M9/'Población Total'!M9)*1000</f>
        <v>12.680115273775217</v>
      </c>
      <c r="N9" s="3">
        <f>('Nacidos vivos'!N9/'Población Total'!N9)*1000</f>
        <v>15.353304531010103</v>
      </c>
      <c r="O9" s="3">
        <f>('Nacidos vivos'!O9/'Población Total'!O9)*1000</f>
        <v>6.4102564102564097</v>
      </c>
      <c r="P9" s="3">
        <f>('Nacidos vivos'!P9/'Población Total'!P9)*1000</f>
        <v>9.8916069418942119</v>
      </c>
      <c r="Q9" s="3">
        <f>('Nacidos vivos'!Q9/'Población Total'!Q9)*1000</f>
        <v>11.72204161629913</v>
      </c>
      <c r="R9" s="3">
        <f>('Nacidos vivos'!R9/'Población Total'!R9)*1000</f>
        <v>11.068372713713792</v>
      </c>
      <c r="S9" s="3">
        <f>('Nacidos vivos'!S9/'Población Total'!S9)*1000</f>
        <v>13.22021547910269</v>
      </c>
      <c r="T9" s="3">
        <f>('Nacidos vivos'!T9/'Población Total'!T9)*1000</f>
        <v>11.536922953836307</v>
      </c>
      <c r="U9" s="3">
        <f>('Nacidos vivos'!U9/'Población Total'!U9)*1000</f>
        <v>11.320983408633904</v>
      </c>
      <c r="V9" s="3">
        <f>('Nacidos vivos'!V9/'Población Total'!V9)*1000</f>
        <v>10.344367300149655</v>
      </c>
    </row>
    <row r="10" spans="1:22" x14ac:dyDescent="0.2">
      <c r="B10" s="1">
        <v>2004</v>
      </c>
      <c r="C10" s="3">
        <f>('Nacidos vivos'!C10/'Población Total'!C10)*1000</f>
        <v>14.497085637423403</v>
      </c>
      <c r="D10" s="3">
        <f>('Nacidos vivos'!D10/'Población Total'!D10)*1000</f>
        <v>13.351273028358516</v>
      </c>
      <c r="E10" s="3">
        <f>('Nacidos vivos'!E10/'Población Total'!E10)*1000</f>
        <v>7.0688030160226205</v>
      </c>
      <c r="F10" s="3">
        <f>('Nacidos vivos'!F10/'Población Total'!F10)*1000</f>
        <v>13.808704668096237</v>
      </c>
      <c r="G10" s="3">
        <f>('Nacidos vivos'!G10/'Población Total'!G10)*1000</f>
        <v>15.45993300695697</v>
      </c>
      <c r="H10" s="3">
        <f>('Nacidos vivos'!H10/'Población Total'!H10)*1000</f>
        <v>4.7969299648225139</v>
      </c>
      <c r="I10" s="3">
        <f>('Nacidos vivos'!I10/'Población Total'!I10)*1000</f>
        <v>8.4454175789802939</v>
      </c>
      <c r="J10" s="3">
        <f>('Nacidos vivos'!J10/'Población Total'!J10)*1000</f>
        <v>10.210831623047307</v>
      </c>
      <c r="K10" s="3">
        <f>('Nacidos vivos'!K10/'Población Total'!K10)*1000</f>
        <v>11.61153924097778</v>
      </c>
      <c r="L10" s="3">
        <f>('Nacidos vivos'!L10/'Población Total'!L10)*1000</f>
        <v>13.35286173511118</v>
      </c>
      <c r="M10" s="3">
        <f>('Nacidos vivos'!M10/'Población Total'!M10)*1000</f>
        <v>12.002791346824843</v>
      </c>
      <c r="N10" s="3">
        <f>('Nacidos vivos'!N10/'Población Total'!N10)*1000</f>
        <v>15.97666478835891</v>
      </c>
      <c r="O10" s="3">
        <f>('Nacidos vivos'!O10/'Población Total'!O10)*1000</f>
        <v>7.3637702503681881</v>
      </c>
      <c r="P10" s="3">
        <f>('Nacidos vivos'!P10/'Población Total'!P10)*1000</f>
        <v>11.021125415441036</v>
      </c>
      <c r="Q10" s="3">
        <f>('Nacidos vivos'!Q10/'Población Total'!Q10)*1000</f>
        <v>11.985027393852437</v>
      </c>
      <c r="R10" s="3">
        <f>('Nacidos vivos'!R10/'Población Total'!R10)*1000</f>
        <v>10.515656644337124</v>
      </c>
      <c r="S10" s="3">
        <f>('Nacidos vivos'!S10/'Población Total'!S10)*1000</f>
        <v>12.749416947395698</v>
      </c>
      <c r="T10" s="3">
        <f>('Nacidos vivos'!T10/'Población Total'!T10)*1000</f>
        <v>11.866874116994831</v>
      </c>
      <c r="U10" s="3">
        <f>('Nacidos vivos'!U10/'Población Total'!U10)*1000</f>
        <v>11.580070446664319</v>
      </c>
      <c r="V10" s="3">
        <f>('Nacidos vivos'!V10/'Población Total'!V10)*1000</f>
        <v>10.523503991556586</v>
      </c>
    </row>
    <row r="11" spans="1:22" x14ac:dyDescent="0.2">
      <c r="B11" s="1">
        <v>2005</v>
      </c>
      <c r="C11" s="3">
        <f>('Nacidos vivos'!C11/'Población Total'!C11)*1000</f>
        <v>14.27619348275983</v>
      </c>
      <c r="D11" s="3">
        <f>('Nacidos vivos'!D11/'Población Total'!D11)*1000</f>
        <v>13.45023413370529</v>
      </c>
      <c r="E11" s="3">
        <f>('Nacidos vivos'!E11/'Población Total'!E11)*1000</f>
        <v>8.3468583352654768</v>
      </c>
      <c r="F11" s="3">
        <f>('Nacidos vivos'!F11/'Población Total'!F11)*1000</f>
        <v>12.892352142888413</v>
      </c>
      <c r="G11" s="3">
        <f>('Nacidos vivos'!G11/'Población Total'!G11)*1000</f>
        <v>15.156961418643661</v>
      </c>
      <c r="H11" s="3">
        <f>('Nacidos vivos'!H11/'Población Total'!H11)*1000</f>
        <v>13.580246913580247</v>
      </c>
      <c r="I11" s="3">
        <f>('Nacidos vivos'!I11/'Población Total'!I11)*1000</f>
        <v>7.3014907210222084</v>
      </c>
      <c r="J11" s="3">
        <f>('Nacidos vivos'!J11/'Población Total'!J11)*1000</f>
        <v>9.9658269093221001</v>
      </c>
      <c r="K11" s="3">
        <f>('Nacidos vivos'!K11/'Población Total'!K11)*1000</f>
        <v>11.769931952562034</v>
      </c>
      <c r="L11" s="3">
        <f>('Nacidos vivos'!L11/'Población Total'!L11)*1000</f>
        <v>14.180653787958761</v>
      </c>
      <c r="M11" s="3">
        <f>('Nacidos vivos'!M11/'Población Total'!M11)*1000</f>
        <v>12.045003309066844</v>
      </c>
      <c r="N11" s="3">
        <f>('Nacidos vivos'!N11/'Población Total'!N11)*1000</f>
        <v>16.564570571321415</v>
      </c>
      <c r="O11" s="3">
        <f>('Nacidos vivos'!O11/'Población Total'!O11)*1000</f>
        <v>8.5836909871244629</v>
      </c>
      <c r="P11" s="3">
        <f>('Nacidos vivos'!P11/'Población Total'!P11)*1000</f>
        <v>9.3008165251716868</v>
      </c>
      <c r="Q11" s="3">
        <f>('Nacidos vivos'!Q11/'Población Total'!Q11)*1000</f>
        <v>12.025860625076767</v>
      </c>
      <c r="R11" s="3">
        <f>('Nacidos vivos'!R11/'Población Total'!R11)*1000</f>
        <v>10.758472296933835</v>
      </c>
      <c r="S11" s="3">
        <f>('Nacidos vivos'!S11/'Población Total'!S11)*1000</f>
        <v>14.018691588785046</v>
      </c>
      <c r="T11" s="3">
        <f>('Nacidos vivos'!T11/'Población Total'!T11)*1000</f>
        <v>11.854887371689594</v>
      </c>
      <c r="U11" s="3">
        <f>('Nacidos vivos'!U11/'Población Total'!U11)*1000</f>
        <v>11.69558609080309</v>
      </c>
      <c r="V11" s="3">
        <f>('Nacidos vivos'!V11/'Población Total'!V11)*1000</f>
        <v>10.573260999629778</v>
      </c>
    </row>
    <row r="12" spans="1:22" x14ac:dyDescent="0.2">
      <c r="B12" s="1">
        <v>2006</v>
      </c>
      <c r="C12" s="3">
        <f>('Nacidos vivos'!C12/'Población Total'!C12)*1000</f>
        <v>13.209603381658466</v>
      </c>
      <c r="D12" s="3">
        <f>('Nacidos vivos'!D12/'Población Total'!D12)*1000</f>
        <v>13.146654010441386</v>
      </c>
      <c r="E12" s="3">
        <f>('Nacidos vivos'!E12/'Población Total'!E12)*1000</f>
        <v>6.9621721977256907</v>
      </c>
      <c r="F12" s="3">
        <f>('Nacidos vivos'!F12/'Población Total'!F12)*1000</f>
        <v>12.545230426657124</v>
      </c>
      <c r="G12" s="3">
        <f>('Nacidos vivos'!G12/'Población Total'!G12)*1000</f>
        <v>16.732617297908423</v>
      </c>
      <c r="H12" s="3">
        <f>('Nacidos vivos'!H12/'Población Total'!H12)*1000</f>
        <v>5.9453032104637336</v>
      </c>
      <c r="I12" s="3">
        <f>('Nacidos vivos'!I12/'Población Total'!I12)*1000</f>
        <v>10.933806146572104</v>
      </c>
      <c r="J12" s="3">
        <f>('Nacidos vivos'!J12/'Población Total'!J12)*1000</f>
        <v>10.094054680041941</v>
      </c>
      <c r="K12" s="3">
        <f>('Nacidos vivos'!K12/'Población Total'!K12)*1000</f>
        <v>11.822392982193278</v>
      </c>
      <c r="L12" s="3">
        <f>('Nacidos vivos'!L12/'Población Total'!L12)*1000</f>
        <v>13.508430503540648</v>
      </c>
      <c r="M12" s="3">
        <f>('Nacidos vivos'!M12/'Población Total'!M12)*1000</f>
        <v>13.952892985151049</v>
      </c>
      <c r="N12" s="3">
        <f>('Nacidos vivos'!N12/'Población Total'!N12)*1000</f>
        <v>16.855427743442647</v>
      </c>
      <c r="O12" s="3">
        <f>('Nacidos vivos'!O12/'Población Total'!O12)*1000</f>
        <v>11.315417256011315</v>
      </c>
      <c r="P12" s="3">
        <f>('Nacidos vivos'!P12/'Población Total'!P12)*1000</f>
        <v>11.195746638719902</v>
      </c>
      <c r="Q12" s="3">
        <f>('Nacidos vivos'!Q12/'Población Total'!Q12)*1000</f>
        <v>12.140548603629734</v>
      </c>
      <c r="R12" s="3">
        <f>('Nacidos vivos'!R12/'Población Total'!R12)*1000</f>
        <v>10.072705240836111</v>
      </c>
      <c r="S12" s="3">
        <f>('Nacidos vivos'!S12/'Población Total'!S12)*1000</f>
        <v>12.067539292491849</v>
      </c>
      <c r="T12" s="3">
        <f>('Nacidos vivos'!T12/'Población Total'!T12)*1000</f>
        <v>12.068770129425122</v>
      </c>
      <c r="U12" s="3">
        <f>('Nacidos vivos'!U12/'Población Total'!U12)*1000</f>
        <v>11.948585648958483</v>
      </c>
      <c r="V12" s="3">
        <f>('Nacidos vivos'!V12/'Población Total'!V12)*1000</f>
        <v>10.802240910793637</v>
      </c>
    </row>
    <row r="13" spans="1:22" x14ac:dyDescent="0.2">
      <c r="B13" s="1">
        <v>2007</v>
      </c>
      <c r="C13" s="3">
        <f>('Nacidos vivos'!C13/'Población Total'!C13)*1000</f>
        <v>14.458662652113912</v>
      </c>
      <c r="D13" s="3">
        <f>('Nacidos vivos'!D13/'Población Total'!D13)*1000</f>
        <v>14.052167523879501</v>
      </c>
      <c r="E13" s="3">
        <f>('Nacidos vivos'!E13/'Población Total'!E13)*1000</f>
        <v>7.2109792975110487</v>
      </c>
      <c r="F13" s="3">
        <f>('Nacidos vivos'!F13/'Población Total'!F13)*1000</f>
        <v>12.524656720991247</v>
      </c>
      <c r="G13" s="3">
        <f>('Nacidos vivos'!G13/'Población Total'!G13)*1000</f>
        <v>16.538563477338986</v>
      </c>
      <c r="H13" s="3">
        <f>('Nacidos vivos'!H13/'Población Total'!H13)*1000</f>
        <v>1.7538731365097924</v>
      </c>
      <c r="I13" s="3">
        <f>('Nacidos vivos'!I13/'Población Total'!I13)*1000</f>
        <v>11.04815864022663</v>
      </c>
      <c r="J13" s="3">
        <f>('Nacidos vivos'!J13/'Población Total'!J13)*1000</f>
        <v>10.180217361397716</v>
      </c>
      <c r="K13" s="3">
        <f>('Nacidos vivos'!K13/'Población Total'!K13)*1000</f>
        <v>11.812917594654788</v>
      </c>
      <c r="L13" s="3">
        <f>('Nacidos vivos'!L13/'Población Total'!L13)*1000</f>
        <v>15.135017421602788</v>
      </c>
      <c r="M13" s="3">
        <f>('Nacidos vivos'!M13/'Población Total'!M13)*1000</f>
        <v>12.916717923483823</v>
      </c>
      <c r="N13" s="3">
        <f>('Nacidos vivos'!N13/'Población Total'!N13)*1000</f>
        <v>15.988127905023241</v>
      </c>
      <c r="O13" s="3">
        <f>('Nacidos vivos'!O13/'Población Total'!O13)*1000</f>
        <v>7.1022727272727266</v>
      </c>
      <c r="P13" s="3">
        <f>('Nacidos vivos'!P13/'Población Total'!P13)*1000</f>
        <v>11.23146142309615</v>
      </c>
      <c r="Q13" s="3">
        <f>('Nacidos vivos'!Q13/'Población Total'!Q13)*1000</f>
        <v>12.273646603142431</v>
      </c>
      <c r="R13" s="3">
        <f>('Nacidos vivos'!R13/'Población Total'!R13)*1000</f>
        <v>9.6941459382280009</v>
      </c>
      <c r="S13" s="3">
        <f>('Nacidos vivos'!S13/'Población Total'!S13)*1000</f>
        <v>13.943459511260182</v>
      </c>
      <c r="T13" s="3">
        <f>('Nacidos vivos'!T13/'Población Total'!T13)*1000</f>
        <v>12.074940544558469</v>
      </c>
      <c r="U13" s="3">
        <f>('Nacidos vivos'!U13/'Población Total'!U13)*1000</f>
        <v>11.919903824833943</v>
      </c>
      <c r="V13" s="3">
        <f>('Nacidos vivos'!V13/'Población Total'!V13)*1000</f>
        <v>10.896437374461394</v>
      </c>
    </row>
    <row r="14" spans="1:22" x14ac:dyDescent="0.2">
      <c r="B14" s="1">
        <v>2008</v>
      </c>
      <c r="C14" s="3">
        <f>('Nacidos vivos'!C14/'Población Total'!C14)*1000</f>
        <v>15.40203175738076</v>
      </c>
      <c r="D14" s="3">
        <f>('Nacidos vivos'!D14/'Población Total'!D14)*1000</f>
        <v>14.000438885231512</v>
      </c>
      <c r="E14" s="3">
        <f>('Nacidos vivos'!E14/'Población Total'!E14)*1000</f>
        <v>5.0973123262279891</v>
      </c>
      <c r="F14" s="3">
        <f>('Nacidos vivos'!F14/'Población Total'!F14)*1000</f>
        <v>14.188706218727663</v>
      </c>
      <c r="G14" s="3">
        <f>('Nacidos vivos'!G14/'Población Total'!G14)*1000</f>
        <v>17.909571344685848</v>
      </c>
      <c r="H14" s="3">
        <f>('Nacidos vivos'!H14/'Población Total'!H14)*1000</f>
        <v>8.2644628099173563</v>
      </c>
      <c r="I14" s="3">
        <f>('Nacidos vivos'!I14/'Población Total'!I14)*1000</f>
        <v>10.482758620689657</v>
      </c>
      <c r="J14" s="3">
        <f>('Nacidos vivos'!J14/'Población Total'!J14)*1000</f>
        <v>10.357486233720829</v>
      </c>
      <c r="K14" s="3">
        <f>('Nacidos vivos'!K14/'Población Total'!K14)*1000</f>
        <v>11.983468885879878</v>
      </c>
      <c r="L14" s="3">
        <f>('Nacidos vivos'!L14/'Población Total'!L14)*1000</f>
        <v>14.012521828016526</v>
      </c>
      <c r="M14" s="3">
        <f>('Nacidos vivos'!M14/'Población Total'!M14)*1000</f>
        <v>11.442441054091539</v>
      </c>
      <c r="N14" s="3">
        <f>('Nacidos vivos'!N14/'Población Total'!N14)*1000</f>
        <v>15.964463588639118</v>
      </c>
      <c r="O14" s="3">
        <f>('Nacidos vivos'!O14/'Población Total'!O14)*1000</f>
        <v>4.1436464088397784</v>
      </c>
      <c r="P14" s="3">
        <f>('Nacidos vivos'!P14/'Población Total'!P14)*1000</f>
        <v>11.00242560679804</v>
      </c>
      <c r="Q14" s="3">
        <f>('Nacidos vivos'!Q14/'Población Total'!Q14)*1000</f>
        <v>12.467086266816494</v>
      </c>
      <c r="R14" s="3">
        <f>('Nacidos vivos'!R14/'Población Total'!R14)*1000</f>
        <v>9.8987793986305448</v>
      </c>
      <c r="S14" s="3">
        <f>('Nacidos vivos'!S14/'Población Total'!S14)*1000</f>
        <v>13.87078756283746</v>
      </c>
      <c r="T14" s="3">
        <f>('Nacidos vivos'!T14/'Población Total'!T14)*1000</f>
        <v>12.163675803336742</v>
      </c>
      <c r="U14" s="3">
        <f>('Nacidos vivos'!U14/'Población Total'!U14)*1000</f>
        <v>12.227787111294258</v>
      </c>
      <c r="V14" s="3">
        <f>('Nacidos vivos'!V14/'Población Total'!V14)*1000</f>
        <v>11.260908281157633</v>
      </c>
    </row>
    <row r="15" spans="1:22" x14ac:dyDescent="0.2">
      <c r="B15" s="7">
        <v>2009</v>
      </c>
      <c r="C15" s="3">
        <f>('Nacidos vivos'!C15/'Población Total'!C15)*1000</f>
        <v>12.445178561257618</v>
      </c>
      <c r="D15" s="3">
        <f>('Nacidos vivos'!D15/'Población Total'!D15)*1000</f>
        <v>14.237317209142759</v>
      </c>
      <c r="E15" s="3">
        <f>('Nacidos vivos'!E15/'Población Total'!E15)*1000</f>
        <v>6.2819916240111677</v>
      </c>
      <c r="F15" s="3">
        <f>('Nacidos vivos'!F15/'Población Total'!F15)*1000</f>
        <v>10.993305467767696</v>
      </c>
      <c r="G15" s="3">
        <f>('Nacidos vivos'!G15/'Población Total'!G15)*1000</f>
        <v>16.891099329048</v>
      </c>
      <c r="H15" s="3">
        <f>('Nacidos vivos'!H15/'Población Total'!H15)*1000</f>
        <v>10.227272727272727</v>
      </c>
      <c r="I15" s="3">
        <f>('Nacidos vivos'!I15/'Población Total'!I15)*1000</f>
        <v>8.0088373377520021</v>
      </c>
      <c r="J15" s="3">
        <f>('Nacidos vivos'!J15/'Población Total'!J15)*1000</f>
        <v>9.8906018298312866</v>
      </c>
      <c r="K15" s="3">
        <f>('Nacidos vivos'!K15/'Población Total'!K15)*1000</f>
        <v>11.106712064824347</v>
      </c>
      <c r="L15" s="3">
        <f>('Nacidos vivos'!L15/'Población Total'!L15)*1000</f>
        <v>12.874896662013633</v>
      </c>
      <c r="M15" s="3">
        <f>('Nacidos vivos'!M15/'Población Total'!M15)*1000</f>
        <v>13.204325554923164</v>
      </c>
      <c r="N15" s="3">
        <f>('Nacidos vivos'!N15/'Población Total'!N15)*1000</f>
        <v>15.543371437438577</v>
      </c>
      <c r="O15" s="3">
        <f>('Nacidos vivos'!O15/'Población Total'!O15)*1000</f>
        <v>12.465373961218837</v>
      </c>
      <c r="P15" s="3">
        <f>('Nacidos vivos'!P15/'Población Total'!P15)*1000</f>
        <v>10.985820804302653</v>
      </c>
      <c r="Q15" s="3">
        <f>('Nacidos vivos'!Q15/'Población Total'!Q15)*1000</f>
        <v>11.544829590456329</v>
      </c>
      <c r="R15" s="3">
        <f>('Nacidos vivos'!R15/'Población Total'!R15)*1000</f>
        <v>7.0175438596491233</v>
      </c>
      <c r="S15" s="3">
        <f>('Nacidos vivos'!S15/'Población Total'!S15)*1000</f>
        <v>13.125400164639165</v>
      </c>
      <c r="T15" s="3">
        <f>('Nacidos vivos'!T15/'Población Total'!T15)*1000</f>
        <v>11.169642476027388</v>
      </c>
      <c r="U15" s="3">
        <f>('Nacidos vivos'!U15/'Población Total'!U15)*1000</f>
        <v>11.395504932419584</v>
      </c>
      <c r="V15" s="3">
        <f>('Nacidos vivos'!V15/'Población Total'!V15)*1000</f>
        <v>10.589120859545757</v>
      </c>
    </row>
    <row r="16" spans="1:22" x14ac:dyDescent="0.2">
      <c r="B16" s="7">
        <v>2010</v>
      </c>
      <c r="C16" s="3">
        <f>('Nacidos vivos'!C16/'Población Total'!C16)*1000</f>
        <v>12.94931904442956</v>
      </c>
      <c r="D16" s="3">
        <f>('Nacidos vivos'!D16/'Población Total'!D16)*1000</f>
        <v>13.051742344244985</v>
      </c>
      <c r="E16" s="3">
        <f>('Nacidos vivos'!E16/'Población Total'!E16)*1000</f>
        <v>6.3424947145877377</v>
      </c>
      <c r="F16" s="3">
        <f>('Nacidos vivos'!F16/'Población Total'!F16)*1000</f>
        <v>11.012821139403419</v>
      </c>
      <c r="G16" s="3">
        <f>('Nacidos vivos'!G16/'Población Total'!G16)*1000</f>
        <v>15.784963694583501</v>
      </c>
      <c r="H16" s="3">
        <f>('Nacidos vivos'!H16/'Población Total'!H16)*1000</f>
        <v>9.5666854248733806</v>
      </c>
      <c r="I16" s="3">
        <f>('Nacidos vivos'!I16/'Población Total'!I16)*1000</f>
        <v>8.6932898668839993</v>
      </c>
      <c r="J16" s="3">
        <f>('Nacidos vivos'!J16/'Población Total'!J16)*1000</f>
        <v>8.8600364988924944</v>
      </c>
      <c r="K16" s="3">
        <f>('Nacidos vivos'!K16/'Población Total'!K16)*1000</f>
        <v>10.925107342565703</v>
      </c>
      <c r="L16" s="3">
        <f>('Nacidos vivos'!L16/'Población Total'!L16)*1000</f>
        <v>13.030041119928761</v>
      </c>
      <c r="M16" s="3">
        <f>('Nacidos vivos'!M16/'Población Total'!M16)*1000</f>
        <v>11.012235817575082</v>
      </c>
      <c r="N16" s="3">
        <f>('Nacidos vivos'!N16/'Población Total'!N16)*1000</f>
        <v>14.002304493762837</v>
      </c>
      <c r="O16" s="3">
        <f>('Nacidos vivos'!O16/'Población Total'!O16)*1000</f>
        <v>9.4979647218453191</v>
      </c>
      <c r="P16" s="3">
        <f>('Nacidos vivos'!P16/'Población Total'!P16)*1000</f>
        <v>10.364861030213421</v>
      </c>
      <c r="Q16" s="3">
        <f>('Nacidos vivos'!Q16/'Población Total'!Q16)*1000</f>
        <v>11.229858282893623</v>
      </c>
      <c r="R16" s="3">
        <f>('Nacidos vivos'!R16/'Población Total'!R16)*1000</f>
        <v>8.1638711592697053</v>
      </c>
      <c r="S16" s="3">
        <f>('Nacidos vivos'!S16/'Población Total'!S16)*1000</f>
        <v>13.118474807081252</v>
      </c>
      <c r="T16" s="3">
        <f>('Nacidos vivos'!T16/'Población Total'!T16)*1000</f>
        <v>10.839628543754586</v>
      </c>
      <c r="U16" s="3">
        <f>('Nacidos vivos'!U16/'Población Total'!U16)*1000</f>
        <v>11.014368099295481</v>
      </c>
      <c r="V16" s="3">
        <f>('Nacidos vivos'!V16/'Población Total'!V16)*1000</f>
        <v>10.348029161674486</v>
      </c>
    </row>
    <row r="17" spans="2:22" x14ac:dyDescent="0.2">
      <c r="B17" s="7">
        <v>2011</v>
      </c>
      <c r="C17" s="3">
        <f>('Nacidos vivos'!C17/'Población Total'!C17)*1000</f>
        <v>12.959433705417915</v>
      </c>
      <c r="D17" s="3">
        <f>('Nacidos vivos'!D17/'Población Total'!D17)*1000</f>
        <v>12.433317931700762</v>
      </c>
      <c r="E17" s="3">
        <f>('Nacidos vivos'!E17/'Población Total'!E17)*1000</f>
        <v>7.1073205401563611</v>
      </c>
      <c r="F17" s="3">
        <f>('Nacidos vivos'!F17/'Población Total'!F17)*1000</f>
        <v>10.519219915971656</v>
      </c>
      <c r="G17" s="3">
        <f>('Nacidos vivos'!G17/'Población Total'!G17)*1000</f>
        <v>16.224253290768356</v>
      </c>
      <c r="H17" s="3">
        <f>('Nacidos vivos'!H17/'Población Total'!H17)*1000</f>
        <v>11.428571428571429</v>
      </c>
      <c r="I17" s="3">
        <f>('Nacidos vivos'!I17/'Población Total'!I17)*1000</f>
        <v>9.5289953716308204</v>
      </c>
      <c r="J17" s="3">
        <f>('Nacidos vivos'!J17/'Población Total'!J17)*1000</f>
        <v>8.9934372214870226</v>
      </c>
      <c r="K17" s="3">
        <f>('Nacidos vivos'!K17/'Población Total'!K17)*1000</f>
        <v>10.791683537841312</v>
      </c>
      <c r="L17" s="3">
        <f>('Nacidos vivos'!L17/'Población Total'!L17)*1000</f>
        <v>11.985566854230274</v>
      </c>
      <c r="M17" s="3">
        <f>('Nacidos vivos'!M17/'Población Total'!M17)*1000</f>
        <v>11.929517347050455</v>
      </c>
      <c r="N17" s="3">
        <f>('Nacidos vivos'!N17/'Población Total'!N17)*1000</f>
        <v>13.4609187138997</v>
      </c>
      <c r="O17" s="3">
        <f>('Nacidos vivos'!O17/'Población Total'!O17)*1000</f>
        <v>9.1145833333333339</v>
      </c>
      <c r="P17" s="3">
        <f>('Nacidos vivos'!P17/'Población Total'!P17)*1000</f>
        <v>10.794796204221118</v>
      </c>
      <c r="Q17" s="3">
        <f>('Nacidos vivos'!Q17/'Población Total'!Q17)*1000</f>
        <v>11.078262889922406</v>
      </c>
      <c r="R17" s="3">
        <f>('Nacidos vivos'!R17/'Población Total'!R17)*1000</f>
        <v>9.0377064967775382</v>
      </c>
      <c r="S17" s="3">
        <f>('Nacidos vivos'!S17/'Población Total'!S17)*1000</f>
        <v>12.545692495148698</v>
      </c>
      <c r="T17" s="3">
        <f>('Nacidos vivos'!T17/'Población Total'!T17)*1000</f>
        <v>10.504192635501809</v>
      </c>
      <c r="U17" s="3">
        <f>('Nacidos vivos'!U17/'Población Total'!U17)*1000</f>
        <v>10.630450580964</v>
      </c>
      <c r="V17" s="3">
        <f>('Nacidos vivos'!V17/'Población Total'!V17)*1000</f>
        <v>10.001993409986202</v>
      </c>
    </row>
    <row r="18" spans="2:22" x14ac:dyDescent="0.2">
      <c r="B18" s="7">
        <v>2012</v>
      </c>
      <c r="C18" s="3">
        <f>('Nacidos vivos'!C18/'Población Total'!C18)*1000</f>
        <v>10.441702718581425</v>
      </c>
      <c r="D18" s="3">
        <f>('Nacidos vivos'!D18/'Población Total'!D18)*1000</f>
        <v>12.087729500706155</v>
      </c>
      <c r="E18" s="3">
        <f>('Nacidos vivos'!E18/'Población Total'!E18)*1000</f>
        <v>6.1978545887961864</v>
      </c>
      <c r="F18" s="3">
        <f>('Nacidos vivos'!F18/'Población Total'!F18)*1000</f>
        <v>10.217539604335633</v>
      </c>
      <c r="G18" s="3">
        <f>('Nacidos vivos'!G18/'Población Total'!G18)*1000</f>
        <v>14.874915483434753</v>
      </c>
      <c r="H18" s="3">
        <f>('Nacidos vivos'!H18/'Población Total'!H18)*1000</f>
        <v>7.325013564839935</v>
      </c>
      <c r="I18" s="3">
        <f>('Nacidos vivos'!I18/'Población Total'!I18)*1000</f>
        <v>12.969094922737307</v>
      </c>
      <c r="J18" s="3">
        <f>('Nacidos vivos'!J18/'Población Total'!J18)*1000</f>
        <v>8.794912643345226</v>
      </c>
      <c r="K18" s="3">
        <f>('Nacidos vivos'!K18/'Población Total'!K18)*1000</f>
        <v>10.270816113972927</v>
      </c>
      <c r="L18" s="3">
        <f>('Nacidos vivos'!L18/'Población Total'!L18)*1000</f>
        <v>11.433929180263991</v>
      </c>
      <c r="M18" s="3">
        <f>('Nacidos vivos'!M18/'Población Total'!M18)*1000</f>
        <v>11.328082856834611</v>
      </c>
      <c r="N18" s="3">
        <f>('Nacidos vivos'!N18/'Población Total'!N18)*1000</f>
        <v>14.217779503105589</v>
      </c>
      <c r="O18" s="3">
        <f>('Nacidos vivos'!O18/'Población Total'!O18)*1000</f>
        <v>13.404825737265416</v>
      </c>
      <c r="P18" s="3">
        <f>('Nacidos vivos'!P18/'Población Total'!P18)*1000</f>
        <v>10.063659169675613</v>
      </c>
      <c r="Q18" s="3">
        <f>('Nacidos vivos'!Q18/'Población Total'!Q18)*1000</f>
        <v>10.549845491076564</v>
      </c>
      <c r="R18" s="3">
        <f>('Nacidos vivos'!R18/'Población Total'!R18)*1000</f>
        <v>9.6275841480707509</v>
      </c>
      <c r="S18" s="3">
        <f>('Nacidos vivos'!S18/'Población Total'!S18)*1000</f>
        <v>12.20687439768712</v>
      </c>
      <c r="T18" s="3">
        <f>('Nacidos vivos'!T18/'Población Total'!T18)*1000</f>
        <v>10.117616376352904</v>
      </c>
      <c r="U18" s="3">
        <f>('Nacidos vivos'!U18/'Población Total'!U18)*1000</f>
        <v>10.221911636529532</v>
      </c>
      <c r="V18" s="3">
        <f>('Nacidos vivos'!V18/'Población Total'!V18)*1000</f>
        <v>9.6190608755201303</v>
      </c>
    </row>
    <row r="19" spans="2:22" x14ac:dyDescent="0.2">
      <c r="B19" s="7">
        <v>2013</v>
      </c>
      <c r="C19" s="3">
        <f>('Nacidos vivos'!C19/'Población Total'!C19)*1000</f>
        <v>10.717944676491451</v>
      </c>
      <c r="D19" s="3">
        <f>('Nacidos vivos'!D19/'Población Total'!D19)*1000</f>
        <v>10.309703492927545</v>
      </c>
      <c r="E19" s="3">
        <f>('Nacidos vivos'!E19/'Población Total'!E19)*1000</f>
        <v>8.6372360844529759</v>
      </c>
      <c r="F19" s="3">
        <f>('Nacidos vivos'!F19/'Población Total'!F19)*1000</f>
        <v>8.9272774702182538</v>
      </c>
      <c r="G19" s="3">
        <f>('Nacidos vivos'!G19/'Población Total'!G19)*1000</f>
        <v>14.025245441795231</v>
      </c>
      <c r="H19" s="3">
        <f>('Nacidos vivos'!H19/'Población Total'!H19)*1000</f>
        <v>9.0386195562859495</v>
      </c>
      <c r="I19" s="3">
        <f>('Nacidos vivos'!I19/'Población Total'!I19)*1000</f>
        <v>10.047446274072007</v>
      </c>
      <c r="J19" s="3">
        <f>('Nacidos vivos'!J19/'Población Total'!J19)*1000</f>
        <v>7.4550693179322192</v>
      </c>
      <c r="K19" s="3">
        <f>('Nacidos vivos'!K19/'Población Total'!K19)*1000</f>
        <v>9.6256853815180499</v>
      </c>
      <c r="L19" s="3">
        <f>('Nacidos vivos'!L19/'Población Total'!L19)*1000</f>
        <v>9.8014018691588785</v>
      </c>
      <c r="M19" s="3">
        <f>('Nacidos vivos'!M19/'Población Total'!M19)*1000</f>
        <v>10.539901053990105</v>
      </c>
      <c r="N19" s="3">
        <f>('Nacidos vivos'!N19/'Población Total'!N19)*1000</f>
        <v>11.762736988069907</v>
      </c>
      <c r="O19" s="3">
        <f>('Nacidos vivos'!O19/'Población Total'!O19)*1000</f>
        <v>12.228260869565219</v>
      </c>
      <c r="P19" s="3">
        <f>('Nacidos vivos'!P19/'Población Total'!P19)*1000</f>
        <v>9.2089524276182111</v>
      </c>
      <c r="Q19" s="3">
        <f>('Nacidos vivos'!Q19/'Población Total'!Q19)*1000</f>
        <v>9.6549140521414394</v>
      </c>
      <c r="R19" s="3">
        <f>('Nacidos vivos'!R19/'Población Total'!R19)*1000</f>
        <v>8.6193973916953972</v>
      </c>
      <c r="S19" s="3">
        <f>('Nacidos vivos'!S19/'Población Total'!S19)*1000</f>
        <v>10.383386581469647</v>
      </c>
      <c r="T19" s="3">
        <f>('Nacidos vivos'!T19/'Población Total'!T19)*1000</f>
        <v>9.3799209799884924</v>
      </c>
      <c r="U19" s="3">
        <f>('Nacidos vivos'!U19/'Población Total'!U19)*1000</f>
        <v>9.6525005035366043</v>
      </c>
      <c r="V19" s="3">
        <f>('Nacidos vivos'!V19/'Población Total'!V19)*1000</f>
        <v>9.0328232574293832</v>
      </c>
    </row>
    <row r="20" spans="2:22" x14ac:dyDescent="0.2">
      <c r="B20" s="7">
        <v>2014</v>
      </c>
      <c r="C20" s="3">
        <f>('Nacidos vivos'!C20/'Población Total'!C20)*1000</f>
        <v>10.287206266318538</v>
      </c>
      <c r="D20" s="3">
        <f>('Nacidos vivos'!D20/'Población Total'!D20)*1000</f>
        <v>10.615448161916563</v>
      </c>
      <c r="E20" s="3">
        <f>('Nacidos vivos'!E20/'Población Total'!E20)*1000</f>
        <v>5.6323604710701485</v>
      </c>
      <c r="F20" s="3">
        <f>('Nacidos vivos'!F20/'Población Total'!F20)*1000</f>
        <v>9.0082014968852242</v>
      </c>
      <c r="G20" s="3">
        <f>('Nacidos vivos'!G20/'Población Total'!G20)*1000</f>
        <v>14.592239394935875</v>
      </c>
      <c r="H20" s="3">
        <f>('Nacidos vivos'!H20/'Población Total'!H20)*1000</f>
        <v>8.290451686678102</v>
      </c>
      <c r="I20" s="3">
        <f>('Nacidos vivos'!I20/'Población Total'!I20)*1000</f>
        <v>7.17154331612163</v>
      </c>
      <c r="J20" s="3">
        <f>('Nacidos vivos'!J20/'Población Total'!J20)*1000</f>
        <v>7.8965408141742248</v>
      </c>
      <c r="K20" s="3">
        <f>('Nacidos vivos'!K20/'Población Total'!K20)*1000</f>
        <v>9.9098097944481776</v>
      </c>
      <c r="L20" s="3">
        <f>('Nacidos vivos'!L20/'Población Total'!L20)*1000</f>
        <v>10.964770836289521</v>
      </c>
      <c r="M20" s="3">
        <f>('Nacidos vivos'!M20/'Población Total'!M20)*1000</f>
        <v>9.9989131616128688</v>
      </c>
      <c r="N20" s="3">
        <f>('Nacidos vivos'!N20/'Población Total'!N20)*1000</f>
        <v>11.40835832083958</v>
      </c>
      <c r="O20" s="3">
        <f>('Nacidos vivos'!O20/'Población Total'!O20)*1000</f>
        <v>4.1493775933609962</v>
      </c>
      <c r="P20" s="3">
        <f>('Nacidos vivos'!P20/'Población Total'!P20)*1000</f>
        <v>8.7301233798049083</v>
      </c>
      <c r="Q20" s="3">
        <f>('Nacidos vivos'!Q20/'Población Total'!Q20)*1000</f>
        <v>9.8734031098931059</v>
      </c>
      <c r="R20" s="3">
        <f>('Nacidos vivos'!R20/'Población Total'!R20)*1000</f>
        <v>8.5850068986662578</v>
      </c>
      <c r="S20" s="3">
        <f>('Nacidos vivos'!S20/'Población Total'!S20)*1000</f>
        <v>11.738505080499234</v>
      </c>
      <c r="T20" s="3">
        <f>('Nacidos vivos'!T20/'Población Total'!T20)*1000</f>
        <v>9.6617195900289037</v>
      </c>
      <c r="U20" s="3">
        <f>('Nacidos vivos'!U20/'Población Total'!U20)*1000</f>
        <v>9.7824347009540844</v>
      </c>
      <c r="V20" s="3">
        <f>('Nacidos vivos'!V20/'Población Total'!V20)*1000</f>
        <v>9.1422437513604748</v>
      </c>
    </row>
    <row r="21" spans="2:22" x14ac:dyDescent="0.2">
      <c r="B21" s="7">
        <v>2015</v>
      </c>
      <c r="C21" s="3">
        <f>('Nacidos vivos'!C21/'Población Total'!C21)*1000</f>
        <v>10.642992497988216</v>
      </c>
      <c r="D21" s="3">
        <f>('Nacidos vivos'!D21/'Población Total'!D21)*1000</f>
        <v>9.8200345139288352</v>
      </c>
      <c r="E21" s="3">
        <f>('Nacidos vivos'!E21/'Población Total'!E21)*1000</f>
        <v>6.2728698379508625</v>
      </c>
      <c r="F21" s="3">
        <f>('Nacidos vivos'!F21/'Población Total'!F21)*1000</f>
        <v>10.015315775248506</v>
      </c>
      <c r="G21" s="3">
        <f>('Nacidos vivos'!G21/'Población Total'!G21)*1000</f>
        <v>13.622316200390372</v>
      </c>
      <c r="H21" s="3">
        <f>('Nacidos vivos'!H21/'Población Total'!H21)*1000</f>
        <v>8.7770626097132816</v>
      </c>
      <c r="I21" s="3">
        <f>('Nacidos vivos'!I21/'Población Total'!I21)*1000</f>
        <v>7.8397212543554007</v>
      </c>
      <c r="J21" s="3">
        <f>('Nacidos vivos'!J21/'Población Total'!J21)*1000</f>
        <v>7.5072557239600126</v>
      </c>
      <c r="K21" s="3">
        <f>('Nacidos vivos'!K21/'Población Total'!K21)*1000</f>
        <v>9.6445451829986126</v>
      </c>
      <c r="L21" s="3">
        <f>('Nacidos vivos'!L21/'Población Total'!L21)*1000</f>
        <v>9.6121183146081552</v>
      </c>
      <c r="M21" s="3">
        <f>('Nacidos vivos'!M21/'Población Total'!M21)*1000</f>
        <v>11.477918670747703</v>
      </c>
      <c r="N21" s="3">
        <f>('Nacidos vivos'!N21/'Población Total'!N21)*1000</f>
        <v>10.571461690042888</v>
      </c>
      <c r="O21" s="3">
        <f>('Nacidos vivos'!O21/'Población Total'!O21)*1000</f>
        <v>9.8591549295774659</v>
      </c>
      <c r="P21" s="3">
        <f>('Nacidos vivos'!P21/'Población Total'!P21)*1000</f>
        <v>9.0825579327920352</v>
      </c>
      <c r="Q21" s="3">
        <f>('Nacidos vivos'!Q21/'Población Total'!Q21)*1000</f>
        <v>9.6384875049685466</v>
      </c>
      <c r="R21" s="3">
        <f>('Nacidos vivos'!R21/'Población Total'!R21)*1000</f>
        <v>6.7676689994616632</v>
      </c>
      <c r="S21" s="3">
        <f>('Nacidos vivos'!S21/'Población Total'!S21)*1000</f>
        <v>10.528268633180279</v>
      </c>
      <c r="T21" s="3">
        <f>('Nacidos vivos'!T21/'Población Total'!T21)*1000</f>
        <v>9.3838264968173188</v>
      </c>
      <c r="U21" s="3">
        <f>('Nacidos vivos'!U21/'Población Total'!U21)*1000</f>
        <v>9.6002604106205904</v>
      </c>
      <c r="V21" s="3">
        <f>('Nacidos vivos'!V21/'Población Total'!V21)*1000</f>
        <v>9.0143822174415096</v>
      </c>
    </row>
    <row r="22" spans="2:22" x14ac:dyDescent="0.2">
      <c r="B22" s="7">
        <v>2016</v>
      </c>
      <c r="C22" s="3">
        <f>('Nacidos vivos'!C22/'Población Total'!C22)*1000</f>
        <v>10.645976181883796</v>
      </c>
      <c r="D22" s="3">
        <f>('Nacidos vivos'!D22/'Población Total'!D22)*1000</f>
        <v>9.4591815751593664</v>
      </c>
      <c r="E22" s="3">
        <f>('Nacidos vivos'!E22/'Población Total'!E22)*1000</f>
        <v>5.2826201796090864</v>
      </c>
      <c r="F22" s="3">
        <f>('Nacidos vivos'!F22/'Población Total'!F22)*1000</f>
        <v>9.413339281730984</v>
      </c>
      <c r="G22" s="3">
        <f>('Nacidos vivos'!G22/'Población Total'!G22)*1000</f>
        <v>12.286496938446666</v>
      </c>
      <c r="H22" s="3">
        <f>('Nacidos vivos'!H22/'Población Total'!H22)*1000</f>
        <v>11.036886436247459</v>
      </c>
      <c r="I22" s="3">
        <f>('Nacidos vivos'!I22/'Población Total'!I22)*1000</f>
        <v>9.1580502215657322</v>
      </c>
      <c r="J22" s="3">
        <f>('Nacidos vivos'!J22/'Población Total'!J22)*1000</f>
        <v>7.7046176083421525</v>
      </c>
      <c r="K22" s="3">
        <f>('Nacidos vivos'!K22/'Población Total'!K22)*1000</f>
        <v>9.2353548010664159</v>
      </c>
      <c r="L22" s="3">
        <f>('Nacidos vivos'!L22/'Población Total'!L22)*1000</f>
        <v>9.7210970952436053</v>
      </c>
      <c r="M22" s="3">
        <f>('Nacidos vivos'!M22/'Población Total'!M22)*1000</f>
        <v>9.0050516143202284</v>
      </c>
      <c r="N22" s="3">
        <f>('Nacidos vivos'!N22/'Población Total'!N22)*1000</f>
        <v>11.340135899825013</v>
      </c>
      <c r="O22" s="3">
        <f>('Nacidos vivos'!O22/'Población Total'!O22)*1000</f>
        <v>7.0721357850070721</v>
      </c>
      <c r="P22" s="3">
        <f>('Nacidos vivos'!P22/'Población Total'!P22)*1000</f>
        <v>8.2907975098102842</v>
      </c>
      <c r="Q22" s="3">
        <f>('Nacidos vivos'!Q22/'Población Total'!Q22)*1000</f>
        <v>9.3173780071921541</v>
      </c>
      <c r="R22" s="3">
        <f>('Nacidos vivos'!R22/'Población Total'!R22)*1000</f>
        <v>7.9591994436287763</v>
      </c>
      <c r="S22" s="3">
        <f>('Nacidos vivos'!S22/'Población Total'!S22)*1000</f>
        <v>11.232289336316184</v>
      </c>
      <c r="T22" s="3">
        <f>('Nacidos vivos'!T22/'Población Total'!T22)*1000</f>
        <v>9.193529974258853</v>
      </c>
      <c r="U22" s="3">
        <f>('Nacidos vivos'!U22/'Población Total'!U22)*1000</f>
        <v>9.449450275252806</v>
      </c>
      <c r="V22" s="3">
        <f>('Nacidos vivos'!V22/'Población Total'!V22)*1000</f>
        <v>8.8189301168150678</v>
      </c>
    </row>
    <row r="23" spans="2:22" x14ac:dyDescent="0.2">
      <c r="B23" s="7">
        <v>2017</v>
      </c>
      <c r="C23" s="3">
        <f>('Nacidos vivos'!C23/'Población Total'!C23)*1000</f>
        <v>9.271320205348248</v>
      </c>
      <c r="D23" s="3">
        <f>('Nacidos vivos'!D23/'Población Total'!D23)*1000</f>
        <v>10.072815533980583</v>
      </c>
      <c r="E23" s="3">
        <f>('Nacidos vivos'!E23/'Población Total'!E23)*1000</f>
        <v>7.1713147410358564</v>
      </c>
      <c r="F23" s="3">
        <f>('Nacidos vivos'!F23/'Población Total'!F23)*1000</f>
        <v>9.1055635428919981</v>
      </c>
      <c r="G23" s="3">
        <f>('Nacidos vivos'!G23/'Población Total'!G23)*1000</f>
        <v>10.427775802820239</v>
      </c>
      <c r="H23" s="3">
        <f>('Nacidos vivos'!H23/'Población Total'!H23)*1000</f>
        <v>5.5200464846019752</v>
      </c>
      <c r="I23" s="3">
        <f>('Nacidos vivos'!I23/'Población Total'!I23)*1000</f>
        <v>8.5722731303576705</v>
      </c>
      <c r="J23" s="3">
        <f>('Nacidos vivos'!J23/'Población Total'!J23)*1000</f>
        <v>7.7940450292943986</v>
      </c>
      <c r="K23" s="3">
        <f>('Nacidos vivos'!K23/'Población Total'!K23)*1000</f>
        <v>9.1054161496796144</v>
      </c>
      <c r="L23" s="3">
        <f>('Nacidos vivos'!L23/'Población Total'!L23)*1000</f>
        <v>9.928581612681624</v>
      </c>
      <c r="M23" s="3">
        <f>('Nacidos vivos'!M23/'Población Total'!M23)*1000</f>
        <v>9.2582387302986877</v>
      </c>
      <c r="N23" s="3">
        <f>('Nacidos vivos'!N23/'Población Total'!N23)*1000</f>
        <v>9.7035757011830395</v>
      </c>
      <c r="O23" s="3">
        <f>('Nacidos vivos'!O23/'Población Total'!O23)*1000</f>
        <v>15.492957746478874</v>
      </c>
      <c r="P23" s="3">
        <f>('Nacidos vivos'!P23/'Población Total'!P23)*1000</f>
        <v>7.6217485709221435</v>
      </c>
      <c r="Q23" s="3">
        <f>('Nacidos vivos'!Q23/'Población Total'!Q23)*1000</f>
        <v>9.046341012878047</v>
      </c>
      <c r="R23" s="3">
        <f>('Nacidos vivos'!R23/'Población Total'!R23)*1000</f>
        <v>7.2732900030950169</v>
      </c>
      <c r="S23" s="3">
        <f>('Nacidos vivos'!S23/'Población Total'!S23)*1000</f>
        <v>10.991559224561728</v>
      </c>
      <c r="T23" s="3">
        <f>('Nacidos vivos'!T23/'Población Total'!T23)*1000</f>
        <v>8.8445157195291344</v>
      </c>
      <c r="U23" s="3">
        <f>('Nacidos vivos'!U23/'Población Total'!U23)*1000</f>
        <v>8.9123632727194604</v>
      </c>
      <c r="V23" s="3">
        <f>('Nacidos vivos'!V23/'Población Total'!V23)*1000</f>
        <v>8.4424092931798782</v>
      </c>
    </row>
    <row r="24" spans="2:22" x14ac:dyDescent="0.2">
      <c r="B24" s="7">
        <v>2018</v>
      </c>
      <c r="C24" s="3">
        <f>('Nacidos vivos'!C24/'Población Total'!C24)*1000</f>
        <v>7.717170704818221</v>
      </c>
      <c r="D24" s="3">
        <f>('Nacidos vivos'!D24/'Población Total'!D24)*1000</f>
        <v>10.322099241387887</v>
      </c>
      <c r="E24" s="3">
        <f>('Nacidos vivos'!E24/'Población Total'!E24)*1000</f>
        <v>4.774535809018567</v>
      </c>
      <c r="F24" s="3">
        <f>('Nacidos vivos'!F24/'Población Total'!F24)*1000</f>
        <v>8.3399757919286746</v>
      </c>
      <c r="G24" s="3">
        <f>('Nacidos vivos'!G24/'Población Total'!G24)*1000</f>
        <v>10.016305613789891</v>
      </c>
      <c r="H24" s="3">
        <f>('Nacidos vivos'!H24/'Población Total'!H24)*1000</f>
        <v>7.6988879384088964</v>
      </c>
      <c r="I24" s="3">
        <f>('Nacidos vivos'!I24/'Población Total'!I24)*1000</f>
        <v>7.0754716981132075</v>
      </c>
      <c r="J24" s="3">
        <f>('Nacidos vivos'!J24/'Población Total'!J24)*1000</f>
        <v>7.0826038516632179</v>
      </c>
      <c r="K24" s="3">
        <f>('Nacidos vivos'!K24/'Población Total'!K24)*1000</f>
        <v>8.3743997646341857</v>
      </c>
      <c r="L24" s="3">
        <f>('Nacidos vivos'!L24/'Población Total'!L24)*1000</f>
        <v>8.979288106163958</v>
      </c>
      <c r="M24" s="3">
        <f>('Nacidos vivos'!M24/'Población Total'!M24)*1000</f>
        <v>8.8835270892739633</v>
      </c>
      <c r="N24" s="3">
        <f>('Nacidos vivos'!N24/'Población Total'!N24)*1000</f>
        <v>9.0252315969886965</v>
      </c>
      <c r="O24" s="3">
        <f>('Nacidos vivos'!O24/'Población Total'!O24)*1000</f>
        <v>6.9930069930069934</v>
      </c>
      <c r="P24" s="3">
        <f>('Nacidos vivos'!P24/'Población Total'!P24)*1000</f>
        <v>7.3686677800240252</v>
      </c>
      <c r="Q24" s="3">
        <f>('Nacidos vivos'!Q24/'Población Total'!Q24)*1000</f>
        <v>8.3319682141396267</v>
      </c>
      <c r="R24" s="3">
        <f>('Nacidos vivos'!R24/'Población Total'!R24)*1000</f>
        <v>6.7948420971353567</v>
      </c>
      <c r="S24" s="3">
        <f>('Nacidos vivos'!S24/'Población Total'!S24)*1000</f>
        <v>10.729416098729049</v>
      </c>
      <c r="T24" s="3">
        <f>('Nacidos vivos'!T24/'Población Total'!T24)*1000</f>
        <v>8.2138976955385985</v>
      </c>
      <c r="U24" s="3">
        <f>('Nacidos vivos'!U24/'Población Total'!U24)*1000</f>
        <v>8.4715581589063884</v>
      </c>
      <c r="V24" s="3">
        <f>('Nacidos vivos'!V24/'Población Total'!V24)*1000</f>
        <v>7.9784508607969782</v>
      </c>
    </row>
    <row r="25" spans="2:22" x14ac:dyDescent="0.2">
      <c r="B25" s="7">
        <v>2019</v>
      </c>
      <c r="C25" s="3">
        <f>('Nacidos vivos'!C25/'Población Total'!C25)*1000</f>
        <v>7.95637625480233</v>
      </c>
      <c r="D25" s="3">
        <f>('Nacidos vivos'!D25/'Población Total'!D25)*1000</f>
        <v>9.3503339404978743</v>
      </c>
      <c r="E25" s="3">
        <f>('Nacidos vivos'!E25/'Población Total'!E25)*1000</f>
        <v>11.036339165545087</v>
      </c>
      <c r="F25" s="3">
        <f>('Nacidos vivos'!F25/'Población Total'!F25)*1000</f>
        <v>8.0436824800375764</v>
      </c>
      <c r="G25" s="3">
        <f>('Nacidos vivos'!G25/'Población Total'!G25)*1000</f>
        <v>9.2920522487528086</v>
      </c>
      <c r="H25" s="3">
        <f>('Nacidos vivos'!H25/'Población Total'!H25)*1000</f>
        <v>7.9500283929585454</v>
      </c>
      <c r="I25" s="3">
        <f>('Nacidos vivos'!I25/'Población Total'!I25)*1000</f>
        <v>7.1090047393364921</v>
      </c>
      <c r="J25" s="3">
        <f>('Nacidos vivos'!J25/'Población Total'!J25)*1000</f>
        <v>5.7278760786462293</v>
      </c>
      <c r="K25" s="3">
        <f>('Nacidos vivos'!K25/'Población Total'!K25)*1000</f>
        <v>8.0431007179972642</v>
      </c>
      <c r="L25" s="3">
        <f>('Nacidos vivos'!L25/'Población Total'!L25)*1000</f>
        <v>8.4721181503952039</v>
      </c>
      <c r="M25" s="3">
        <f>('Nacidos vivos'!M25/'Población Total'!M25)*1000</f>
        <v>9.9718187730327337</v>
      </c>
      <c r="N25" s="3">
        <f>('Nacidos vivos'!N25/'Población Total'!N25)*1000</f>
        <v>8.1816062231077389</v>
      </c>
      <c r="O25" s="3">
        <f>('Nacidos vivos'!O25/'Población Total'!O25)*1000</f>
        <v>6.7024128686327078</v>
      </c>
      <c r="P25" s="3">
        <f>('Nacidos vivos'!P25/'Población Total'!P25)*1000</f>
        <v>7.296718661248744</v>
      </c>
      <c r="Q25" s="3">
        <f>('Nacidos vivos'!Q25/'Población Total'!Q25)*1000</f>
        <v>7.9375599259651279</v>
      </c>
      <c r="R25" s="3">
        <f>('Nacidos vivos'!R25/'Población Total'!R25)*1000</f>
        <v>6.7770504428186369</v>
      </c>
      <c r="S25" s="3">
        <f>('Nacidos vivos'!S25/'Población Total'!S25)*1000</f>
        <v>10.204542375942566</v>
      </c>
      <c r="T25" s="3">
        <f>('Nacidos vivos'!T25/'Población Total'!T25)*1000</f>
        <v>7.9691416157926573</v>
      </c>
      <c r="U25" s="3">
        <f>('Nacidos vivos'!U25/'Población Total'!U25)*1000</f>
        <v>8.247566030919014</v>
      </c>
      <c r="V25" s="3">
        <f>('Nacidos vivos'!V25/'Población Total'!V25)*1000</f>
        <v>7.6684260827494324</v>
      </c>
    </row>
    <row r="26" spans="2:22" x14ac:dyDescent="0.2">
      <c r="B26" s="7">
        <v>2020</v>
      </c>
      <c r="C26" s="3">
        <f>('Nacidos vivos'!C26/'Población Total'!C26)*1000</f>
        <v>7.5297546757347584</v>
      </c>
      <c r="D26" s="3">
        <f>('Nacidos vivos'!D26/'Población Total'!D26)*1000</f>
        <v>7.926492625601389</v>
      </c>
      <c r="E26" s="3">
        <f>('Nacidos vivos'!E26/'Población Total'!E26)*1000</f>
        <v>5.8016877637130806</v>
      </c>
      <c r="F26" s="3">
        <f>('Nacidos vivos'!F26/'Población Total'!F26)*1000</f>
        <v>7.4482239962975818</v>
      </c>
      <c r="G26" s="3">
        <f>('Nacidos vivos'!G26/'Población Total'!G26)*1000</f>
        <v>9.5369885556137337</v>
      </c>
      <c r="H26" s="3">
        <f>('Nacidos vivos'!H26/'Población Total'!H26)*1000</f>
        <v>7.4400661339211904</v>
      </c>
      <c r="I26" s="3">
        <f>('Nacidos vivos'!I26/'Población Total'!I26)*1000</f>
        <v>4.6934584922264593</v>
      </c>
      <c r="J26" s="3">
        <f>('Nacidos vivos'!J26/'Población Total'!J26)*1000</f>
        <v>5.4323551070173952</v>
      </c>
      <c r="K26" s="3">
        <f>('Nacidos vivos'!K26/'Población Total'!K26)*1000</f>
        <v>7.653078864571448</v>
      </c>
      <c r="L26" s="3">
        <f>('Nacidos vivos'!L26/'Población Total'!L26)*1000</f>
        <v>7.8457088656510177</v>
      </c>
      <c r="M26" s="3">
        <f>('Nacidos vivos'!M26/'Población Total'!M26)*1000</f>
        <v>7.518000847098687</v>
      </c>
      <c r="N26" s="3">
        <f>('Nacidos vivos'!N26/'Población Total'!N26)*1000</f>
        <v>7.7509842519685037</v>
      </c>
      <c r="O26" s="3">
        <f>('Nacidos vivos'!O26/'Población Total'!O26)*1000</f>
        <v>4.0705563093622796</v>
      </c>
      <c r="P26" s="3">
        <f>('Nacidos vivos'!P26/'Población Total'!P26)*1000</f>
        <v>6.477170864297487</v>
      </c>
      <c r="Q26" s="3">
        <f>('Nacidos vivos'!Q26/'Población Total'!Q26)*1000</f>
        <v>7.435721039760546</v>
      </c>
      <c r="R26" s="3">
        <f>('Nacidos vivos'!R26/'Población Total'!R26)*1000</f>
        <v>8.6943258084197677</v>
      </c>
      <c r="S26" s="3">
        <f>('Nacidos vivos'!S26/'Población Total'!S26)*1000</f>
        <v>10.232435054911127</v>
      </c>
      <c r="T26" s="3">
        <f>('Nacidos vivos'!T26/'Población Total'!T26)*1000</f>
        <v>7.4244329505551869</v>
      </c>
      <c r="U26" s="3">
        <f>('Nacidos vivos'!U26/'Población Total'!U26)*1000</f>
        <v>7.7408812024841422</v>
      </c>
      <c r="V26" s="3">
        <f>('Nacidos vivos'!V26/'Población Total'!V26)*1000</f>
        <v>7.1930301694629142</v>
      </c>
    </row>
    <row r="27" spans="2:22" x14ac:dyDescent="0.2">
      <c r="B27" s="7">
        <v>2021</v>
      </c>
      <c r="C27" s="3">
        <f>('Nacidos vivos'!C27/'Población Total'!C27)*1000</f>
        <v>7.4997611541033722</v>
      </c>
      <c r="D27" s="3">
        <f>('Nacidos vivos'!D27/'Población Total'!D27)*1000</f>
        <v>9.3887717953630965</v>
      </c>
      <c r="E27" s="3">
        <f>('Nacidos vivos'!E27/'Población Total'!E27)*1000</f>
        <v>6.2192277792174133</v>
      </c>
      <c r="F27" s="3">
        <f>('Nacidos vivos'!F27/'Población Total'!F27)*1000</f>
        <v>6.5096005925588285</v>
      </c>
      <c r="G27" s="3">
        <f>('Nacidos vivos'!G27/'Población Total'!G27)*1000</f>
        <v>8.8205277737279477</v>
      </c>
      <c r="H27" s="3">
        <f>('Nacidos vivos'!H27/'Población Total'!H27)*1000</f>
        <v>9.967672413793105</v>
      </c>
      <c r="I27" s="3">
        <f>('Nacidos vivos'!I27/'Población Total'!I27)*1000</f>
        <v>5.7971014492753623</v>
      </c>
      <c r="J27" s="3">
        <f>('Nacidos vivos'!J27/'Población Total'!J27)*1000</f>
        <v>5.76375855179512</v>
      </c>
      <c r="K27" s="3">
        <f>('Nacidos vivos'!K27/'Población Total'!K27)*1000</f>
        <v>7.6133736285622735</v>
      </c>
      <c r="L27" s="3">
        <f>('Nacidos vivos'!L27/'Población Total'!L27)*1000</f>
        <v>8.2657013741584429</v>
      </c>
      <c r="M27" s="3">
        <f>('Nacidos vivos'!M27/'Población Total'!M27)*1000</f>
        <v>8.8800668616799001</v>
      </c>
      <c r="N27" s="3">
        <f>('Nacidos vivos'!N27/'Población Total'!N27)*1000</f>
        <v>8.0538260694918655</v>
      </c>
      <c r="O27" s="3">
        <f>('Nacidos vivos'!O27/'Población Total'!O27)*1000</f>
        <v>9.6551724137931032</v>
      </c>
      <c r="P27" s="3">
        <f>('Nacidos vivos'!P27/'Población Total'!P27)*1000</f>
        <v>6.8473022216997768</v>
      </c>
      <c r="Q27" s="3">
        <f>('Nacidos vivos'!Q27/'Población Total'!Q27)*1000</f>
        <v>7.500706133422602</v>
      </c>
      <c r="R27" s="3">
        <f>('Nacidos vivos'!R27/'Población Total'!R27)*1000</f>
        <v>7.2735452909418115</v>
      </c>
      <c r="S27" s="3">
        <f>('Nacidos vivos'!S27/'Población Total'!S27)*1000</f>
        <v>10.224598930481283</v>
      </c>
      <c r="T27" s="3">
        <f>('Nacidos vivos'!T27/'Población Total'!T27)*1000</f>
        <v>7.4278256551613513</v>
      </c>
      <c r="U27" s="3">
        <f>('Nacidos vivos'!U27/'Población Total'!U27)*1000</f>
        <v>7.7486834615003746</v>
      </c>
      <c r="V27" s="3">
        <f>('Nacidos vivos'!V27/'Población Total'!V27)*1000</f>
        <v>7.1199585979620137</v>
      </c>
    </row>
    <row r="28" spans="2:22" x14ac:dyDescent="0.2">
      <c r="B28" s="7">
        <v>2022</v>
      </c>
      <c r="C28" s="3">
        <f>('Nacidos vivos'!C28/'Población Total'!C28)*1000</f>
        <v>6.7480190919564551</v>
      </c>
      <c r="D28" s="3">
        <f>('Nacidos vivos'!D28/'Población Total'!D28)*1000</f>
        <v>7.7545770918444541</v>
      </c>
      <c r="E28" s="3">
        <f>('Nacidos vivos'!E28/'Población Total'!E28)*1000</f>
        <v>3.6036036036036037</v>
      </c>
      <c r="F28" s="3">
        <f>('Nacidos vivos'!F28/'Población Total'!F28)*1000</f>
        <v>6.3012575177692733</v>
      </c>
      <c r="G28" s="3">
        <f>('Nacidos vivos'!G28/'Población Total'!G28)*1000</f>
        <v>8.5883371824480381</v>
      </c>
      <c r="H28" s="3">
        <f>('Nacidos vivos'!H28/'Población Total'!H28)*1000</f>
        <v>6.294256490952006</v>
      </c>
      <c r="I28" s="3">
        <f>('Nacidos vivos'!I28/'Población Total'!I28)*1000</f>
        <v>7.454128440366973</v>
      </c>
      <c r="J28" s="3">
        <f>('Nacidos vivos'!J28/'Población Total'!J28)*1000</f>
        <v>5.3108403623867542</v>
      </c>
      <c r="K28" s="3">
        <f>('Nacidos vivos'!K28/'Población Total'!K28)*1000</f>
        <v>7.3496397709454371</v>
      </c>
      <c r="L28" s="3">
        <f>('Nacidos vivos'!L28/'Población Total'!L28)*1000</f>
        <v>7.865746016848786</v>
      </c>
      <c r="M28" s="3">
        <f>('Nacidos vivos'!M28/'Población Total'!M28)*1000</f>
        <v>9.8333505848255864</v>
      </c>
      <c r="N28" s="3">
        <f>('Nacidos vivos'!N28/'Población Total'!N28)*1000</f>
        <v>6.3675374241135874</v>
      </c>
      <c r="O28" s="3">
        <f>('Nacidos vivos'!O28/'Población Total'!O28)*1000</f>
        <v>4</v>
      </c>
      <c r="P28" s="3">
        <f>('Nacidos vivos'!P28/'Población Total'!P28)*1000</f>
        <v>6.3063979424286902</v>
      </c>
      <c r="Q28" s="3">
        <f>('Nacidos vivos'!Q28/'Población Total'!Q28)*1000</f>
        <v>7.0683249453242336</v>
      </c>
      <c r="R28" s="3">
        <f>('Nacidos vivos'!R28/'Población Total'!R28)*1000</f>
        <v>7.9210880286952632</v>
      </c>
      <c r="S28" s="3">
        <f>('Nacidos vivos'!S28/'Población Total'!S28)*1000</f>
        <v>8.8855979266938174</v>
      </c>
      <c r="T28" s="3">
        <f>('Nacidos vivos'!T28/'Población Total'!T28)*1000</f>
        <v>7.073054851691758</v>
      </c>
      <c r="U28" s="3">
        <f>('Nacidos vivos'!U28/'Población Total'!U28)*1000</f>
        <v>7.4077193831147481</v>
      </c>
      <c r="V28" s="3">
        <f>('Nacidos vivos'!V28/'Población Total'!V28)*1000</f>
        <v>6.9351887776874861</v>
      </c>
    </row>
  </sheetData>
  <phoneticPr fontId="3" type="noConversion"/>
  <pageMargins left="0.75" right="0.75" top="1" bottom="1" header="0" footer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U30" sqref="U30"/>
    </sheetView>
  </sheetViews>
  <sheetFormatPr baseColWidth="10" defaultRowHeight="12.75" x14ac:dyDescent="0.2"/>
  <cols>
    <col min="1" max="1" width="23.85546875" customWidth="1"/>
  </cols>
  <sheetData>
    <row r="1" spans="1:25" x14ac:dyDescent="0.2">
      <c r="A1" t="s">
        <v>60</v>
      </c>
    </row>
    <row r="3" spans="1:25" ht="70.5" customHeight="1" x14ac:dyDescent="0.2">
      <c r="A3" s="9" t="s">
        <v>57</v>
      </c>
    </row>
    <row r="5" spans="1:25" x14ac:dyDescent="0.2">
      <c r="B5" s="1"/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1" t="s">
        <v>29</v>
      </c>
      <c r="R5" s="5" t="s">
        <v>30</v>
      </c>
      <c r="S5" s="5" t="s">
        <v>31</v>
      </c>
      <c r="T5" s="1" t="s">
        <v>32</v>
      </c>
      <c r="U5" s="1" t="s">
        <v>33</v>
      </c>
      <c r="V5" s="1" t="s">
        <v>34</v>
      </c>
    </row>
    <row r="6" spans="1:25" x14ac:dyDescent="0.2">
      <c r="B6" s="1">
        <v>2000</v>
      </c>
      <c r="C6" s="12">
        <v>123</v>
      </c>
      <c r="D6" s="12">
        <v>132</v>
      </c>
      <c r="E6" s="12">
        <v>24</v>
      </c>
      <c r="F6" s="12">
        <v>179</v>
      </c>
      <c r="G6" s="12">
        <v>101</v>
      </c>
      <c r="H6" s="12">
        <v>18</v>
      </c>
      <c r="I6" s="12">
        <v>29</v>
      </c>
      <c r="J6" s="12">
        <v>400</v>
      </c>
      <c r="K6" s="12">
        <v>4533</v>
      </c>
      <c r="L6" s="12">
        <v>208</v>
      </c>
      <c r="M6" s="12">
        <v>52</v>
      </c>
      <c r="N6" s="12">
        <v>158</v>
      </c>
      <c r="O6" s="12">
        <v>4</v>
      </c>
      <c r="P6" s="12">
        <v>294</v>
      </c>
      <c r="Q6" s="12">
        <f>SUM(C6:P6)</f>
        <v>6255</v>
      </c>
      <c r="R6" s="12">
        <v>131</v>
      </c>
      <c r="S6" s="12">
        <v>157</v>
      </c>
      <c r="T6" s="12">
        <v>10229</v>
      </c>
      <c r="U6" s="12">
        <v>60366</v>
      </c>
      <c r="V6" s="12">
        <v>360391</v>
      </c>
      <c r="W6" s="20"/>
      <c r="X6" s="20"/>
      <c r="Y6" s="21"/>
    </row>
    <row r="7" spans="1:25" x14ac:dyDescent="0.2">
      <c r="B7" s="1">
        <v>2001</v>
      </c>
      <c r="C7" s="12">
        <v>139</v>
      </c>
      <c r="D7" s="12">
        <v>141</v>
      </c>
      <c r="E7" s="12">
        <v>38</v>
      </c>
      <c r="F7" s="12">
        <v>235</v>
      </c>
      <c r="G7" s="12">
        <v>96</v>
      </c>
      <c r="H7" s="12">
        <v>35</v>
      </c>
      <c r="I7" s="12">
        <v>32</v>
      </c>
      <c r="J7" s="12">
        <v>411</v>
      </c>
      <c r="K7" s="12">
        <v>4186</v>
      </c>
      <c r="L7" s="12">
        <v>276</v>
      </c>
      <c r="M7" s="12">
        <v>36</v>
      </c>
      <c r="N7" s="12">
        <v>167</v>
      </c>
      <c r="O7" s="12">
        <v>3</v>
      </c>
      <c r="P7" s="12">
        <v>330</v>
      </c>
      <c r="Q7" s="12">
        <f>SUM(C7:P7)</f>
        <v>6125</v>
      </c>
      <c r="R7" s="12">
        <v>93</v>
      </c>
      <c r="S7" s="12">
        <v>138</v>
      </c>
      <c r="T7" s="12">
        <v>10162</v>
      </c>
      <c r="U7" s="12">
        <v>59959</v>
      </c>
      <c r="V7" s="12">
        <v>360131</v>
      </c>
      <c r="W7" s="20"/>
      <c r="X7" s="20"/>
      <c r="Y7" s="21"/>
    </row>
    <row r="8" spans="1:25" x14ac:dyDescent="0.2">
      <c r="B8" s="1">
        <v>2002</v>
      </c>
      <c r="C8" s="12">
        <v>119</v>
      </c>
      <c r="D8" s="12">
        <v>149</v>
      </c>
      <c r="E8" s="12">
        <v>24</v>
      </c>
      <c r="F8" s="12">
        <v>279</v>
      </c>
      <c r="G8" s="12">
        <v>73</v>
      </c>
      <c r="H8" s="12">
        <v>29</v>
      </c>
      <c r="I8" s="12">
        <v>40</v>
      </c>
      <c r="J8" s="12">
        <v>432</v>
      </c>
      <c r="K8" s="12">
        <v>4342</v>
      </c>
      <c r="L8" s="12">
        <v>254</v>
      </c>
      <c r="M8" s="12">
        <v>57</v>
      </c>
      <c r="N8" s="12">
        <v>148</v>
      </c>
      <c r="O8" s="12">
        <v>5</v>
      </c>
      <c r="P8" s="12">
        <v>343</v>
      </c>
      <c r="Q8" s="12">
        <f>SUM(C8:P8)</f>
        <v>6294</v>
      </c>
      <c r="R8" s="12">
        <v>126</v>
      </c>
      <c r="S8" s="12">
        <v>136</v>
      </c>
      <c r="T8" s="12">
        <v>10407</v>
      </c>
      <c r="U8" s="12">
        <v>61742</v>
      </c>
      <c r="V8" s="12">
        <v>368618</v>
      </c>
      <c r="W8" s="20"/>
      <c r="X8" s="20"/>
      <c r="Y8" s="21"/>
    </row>
    <row r="9" spans="1:25" x14ac:dyDescent="0.2">
      <c r="B9" s="1">
        <v>2003</v>
      </c>
      <c r="C9" s="12">
        <v>141</v>
      </c>
      <c r="D9" s="12">
        <v>152</v>
      </c>
      <c r="E9" s="12">
        <v>25</v>
      </c>
      <c r="F9" s="12">
        <v>302</v>
      </c>
      <c r="G9" s="12">
        <v>88</v>
      </c>
      <c r="H9" s="12">
        <v>20</v>
      </c>
      <c r="I9" s="12">
        <v>31</v>
      </c>
      <c r="J9" s="12">
        <v>487</v>
      </c>
      <c r="K9" s="12">
        <v>4652</v>
      </c>
      <c r="L9" s="12">
        <v>276</v>
      </c>
      <c r="M9" s="12">
        <v>51</v>
      </c>
      <c r="N9" s="12">
        <v>145</v>
      </c>
      <c r="O9" s="12">
        <v>6</v>
      </c>
      <c r="P9" s="12">
        <v>391</v>
      </c>
      <c r="Q9" s="12">
        <f>SUM(C9:P9)</f>
        <v>6767</v>
      </c>
      <c r="R9" s="12">
        <v>150</v>
      </c>
      <c r="S9" s="12">
        <v>162</v>
      </c>
      <c r="T9" s="12">
        <v>11213</v>
      </c>
      <c r="U9" s="12">
        <v>64843</v>
      </c>
      <c r="V9" s="12">
        <v>384828</v>
      </c>
      <c r="W9" s="20"/>
      <c r="X9" s="20"/>
      <c r="Y9" s="21"/>
    </row>
    <row r="10" spans="1:25" x14ac:dyDescent="0.2">
      <c r="B10" s="1">
        <v>2004</v>
      </c>
      <c r="C10" s="12">
        <v>161</v>
      </c>
      <c r="D10" s="12">
        <v>147</v>
      </c>
      <c r="E10" s="12">
        <v>25</v>
      </c>
      <c r="F10" s="12">
        <v>282</v>
      </c>
      <c r="G10" s="12">
        <v>133</v>
      </c>
      <c r="H10" s="12">
        <v>32</v>
      </c>
      <c r="I10" s="12">
        <v>33</v>
      </c>
      <c r="J10" s="12">
        <v>432</v>
      </c>
      <c r="K10" s="12">
        <v>4446</v>
      </c>
      <c r="L10" s="12">
        <v>275</v>
      </c>
      <c r="M10" s="12">
        <v>70</v>
      </c>
      <c r="N10" s="12">
        <v>163</v>
      </c>
      <c r="O10" s="12">
        <v>4</v>
      </c>
      <c r="P10" s="12">
        <v>363</v>
      </c>
      <c r="Q10" s="12">
        <f>SUM(C10:P10)</f>
        <v>6566</v>
      </c>
      <c r="R10" s="12">
        <v>134</v>
      </c>
      <c r="S10" s="12">
        <v>144</v>
      </c>
      <c r="T10" s="12">
        <v>10852</v>
      </c>
      <c r="U10" s="12">
        <v>63036</v>
      </c>
      <c r="V10" s="12">
        <v>371934</v>
      </c>
      <c r="W10" s="20"/>
      <c r="X10" s="20"/>
      <c r="Y10" s="21"/>
    </row>
    <row r="11" spans="1:25" x14ac:dyDescent="0.2">
      <c r="B11" s="1">
        <v>2005</v>
      </c>
      <c r="C11" s="12">
        <v>156</v>
      </c>
      <c r="D11" s="12">
        <v>184</v>
      </c>
      <c r="E11" s="12">
        <v>42</v>
      </c>
      <c r="F11" s="12">
        <v>303</v>
      </c>
      <c r="G11" s="12">
        <v>140</v>
      </c>
      <c r="H11" s="12">
        <v>25</v>
      </c>
      <c r="I11" s="12">
        <v>40</v>
      </c>
      <c r="J11" s="12">
        <v>428</v>
      </c>
      <c r="K11" s="12">
        <v>4750</v>
      </c>
      <c r="L11" s="12">
        <v>295</v>
      </c>
      <c r="M11" s="12">
        <v>63</v>
      </c>
      <c r="N11" s="12">
        <v>206</v>
      </c>
      <c r="O11" s="12">
        <v>4</v>
      </c>
      <c r="P11" s="12">
        <v>358</v>
      </c>
      <c r="Q11" s="12">
        <f t="shared" ref="Q11:Q28" si="0">SUM(C11:P11)</f>
        <v>6994</v>
      </c>
      <c r="R11" s="12">
        <v>133</v>
      </c>
      <c r="S11" s="12">
        <v>146</v>
      </c>
      <c r="T11" s="12">
        <v>11542</v>
      </c>
      <c r="U11" s="12">
        <v>65904</v>
      </c>
      <c r="V11" s="12">
        <v>387355</v>
      </c>
      <c r="W11" s="20"/>
      <c r="X11" s="20"/>
      <c r="Y11" s="21"/>
    </row>
    <row r="12" spans="1:25" x14ac:dyDescent="0.2">
      <c r="B12" s="1">
        <v>2006</v>
      </c>
      <c r="C12" s="12">
        <v>164</v>
      </c>
      <c r="D12" s="12">
        <v>171</v>
      </c>
      <c r="E12" s="12">
        <v>42</v>
      </c>
      <c r="F12" s="12">
        <v>324</v>
      </c>
      <c r="G12" s="12">
        <v>102</v>
      </c>
      <c r="H12" s="12">
        <v>26</v>
      </c>
      <c r="I12" s="12">
        <v>25</v>
      </c>
      <c r="J12" s="12">
        <v>455</v>
      </c>
      <c r="K12" s="12">
        <v>4581</v>
      </c>
      <c r="L12" s="12">
        <v>312</v>
      </c>
      <c r="M12" s="12">
        <v>48</v>
      </c>
      <c r="N12" s="12">
        <v>209</v>
      </c>
      <c r="O12" s="12">
        <v>8</v>
      </c>
      <c r="P12" s="12">
        <v>404</v>
      </c>
      <c r="Q12" s="12">
        <f t="shared" si="0"/>
        <v>6871</v>
      </c>
      <c r="R12" s="12">
        <v>114</v>
      </c>
      <c r="S12" s="12">
        <v>157</v>
      </c>
      <c r="T12" s="12">
        <v>11186</v>
      </c>
      <c r="U12" s="12">
        <v>62428</v>
      </c>
      <c r="V12" s="12">
        <v>371478</v>
      </c>
      <c r="W12" s="20"/>
      <c r="X12" s="20"/>
      <c r="Y12" s="21"/>
    </row>
    <row r="13" spans="1:25" x14ac:dyDescent="0.2">
      <c r="B13" s="1">
        <v>2007</v>
      </c>
      <c r="C13" s="12">
        <v>160</v>
      </c>
      <c r="D13" s="12">
        <v>162</v>
      </c>
      <c r="E13" s="12">
        <v>29</v>
      </c>
      <c r="F13" s="12">
        <v>335</v>
      </c>
      <c r="G13" s="12">
        <v>121</v>
      </c>
      <c r="H13" s="12">
        <v>19</v>
      </c>
      <c r="I13" s="12">
        <v>37</v>
      </c>
      <c r="J13" s="12">
        <v>465</v>
      </c>
      <c r="K13" s="12">
        <v>4680</v>
      </c>
      <c r="L13" s="12">
        <v>293</v>
      </c>
      <c r="M13" s="12">
        <v>61</v>
      </c>
      <c r="N13" s="12">
        <v>190</v>
      </c>
      <c r="O13" s="12">
        <v>7</v>
      </c>
      <c r="P13" s="12">
        <v>409</v>
      </c>
      <c r="Q13" s="12">
        <f t="shared" si="0"/>
        <v>6968</v>
      </c>
      <c r="R13" s="12">
        <v>136</v>
      </c>
      <c r="S13" s="12">
        <v>177</v>
      </c>
      <c r="T13" s="12">
        <v>11492</v>
      </c>
      <c r="U13" s="12">
        <v>65224</v>
      </c>
      <c r="V13" s="12">
        <v>385361</v>
      </c>
      <c r="W13" s="20"/>
      <c r="X13" s="20"/>
      <c r="Y13" s="21"/>
    </row>
    <row r="14" spans="1:25" x14ac:dyDescent="0.2">
      <c r="B14" s="1">
        <v>2008</v>
      </c>
      <c r="C14" s="12">
        <v>184</v>
      </c>
      <c r="D14" s="12">
        <v>187</v>
      </c>
      <c r="E14" s="12">
        <v>49</v>
      </c>
      <c r="F14" s="12">
        <v>323</v>
      </c>
      <c r="G14" s="12">
        <v>145</v>
      </c>
      <c r="H14" s="12">
        <v>36</v>
      </c>
      <c r="I14" s="12">
        <v>38</v>
      </c>
      <c r="J14" s="12">
        <v>446</v>
      </c>
      <c r="K14" s="12">
        <v>4700</v>
      </c>
      <c r="L14" s="12">
        <v>283</v>
      </c>
      <c r="M14" s="12">
        <v>65</v>
      </c>
      <c r="N14" s="12">
        <v>200</v>
      </c>
      <c r="O14" s="12">
        <v>4</v>
      </c>
      <c r="P14" s="12">
        <v>421</v>
      </c>
      <c r="Q14" s="12">
        <f t="shared" si="0"/>
        <v>7081</v>
      </c>
      <c r="R14" s="12">
        <v>134</v>
      </c>
      <c r="S14" s="12">
        <v>168</v>
      </c>
      <c r="T14" s="12">
        <v>11821</v>
      </c>
      <c r="U14" s="12">
        <v>65583</v>
      </c>
      <c r="V14" s="12">
        <v>386324</v>
      </c>
      <c r="W14" s="20"/>
      <c r="X14" s="20"/>
      <c r="Y14" s="21"/>
    </row>
    <row r="15" spans="1:25" x14ac:dyDescent="0.2">
      <c r="B15" s="7">
        <v>2009</v>
      </c>
      <c r="C15" s="12">
        <v>168</v>
      </c>
      <c r="D15" s="12">
        <v>164</v>
      </c>
      <c r="E15" s="12">
        <v>33</v>
      </c>
      <c r="F15" s="12">
        <v>354</v>
      </c>
      <c r="G15" s="12">
        <v>109</v>
      </c>
      <c r="H15" s="12">
        <v>31</v>
      </c>
      <c r="I15" s="12">
        <v>44</v>
      </c>
      <c r="J15" s="12">
        <v>470</v>
      </c>
      <c r="K15" s="12">
        <v>4552</v>
      </c>
      <c r="L15" s="12">
        <v>296</v>
      </c>
      <c r="M15" s="12">
        <v>68</v>
      </c>
      <c r="N15" s="12">
        <v>213</v>
      </c>
      <c r="O15" s="12">
        <v>4</v>
      </c>
      <c r="P15" s="12">
        <v>384</v>
      </c>
      <c r="Q15" s="12">
        <f t="shared" si="0"/>
        <v>6890</v>
      </c>
      <c r="R15" s="12">
        <v>115</v>
      </c>
      <c r="S15" s="12">
        <v>171</v>
      </c>
      <c r="T15" s="12">
        <v>11456</v>
      </c>
      <c r="U15" s="12">
        <v>64730</v>
      </c>
      <c r="V15" s="12">
        <v>384933</v>
      </c>
      <c r="W15" s="20"/>
      <c r="X15" s="20"/>
      <c r="Y15" s="21"/>
    </row>
    <row r="16" spans="1:25" x14ac:dyDescent="0.2">
      <c r="B16" s="7">
        <v>2010</v>
      </c>
      <c r="C16" s="12">
        <v>178</v>
      </c>
      <c r="D16" s="12">
        <v>142</v>
      </c>
      <c r="E16" s="12">
        <v>34</v>
      </c>
      <c r="F16" s="12">
        <v>343</v>
      </c>
      <c r="G16" s="12">
        <v>131</v>
      </c>
      <c r="H16" s="12">
        <v>25</v>
      </c>
      <c r="I16" s="12">
        <v>47</v>
      </c>
      <c r="J16" s="12">
        <v>495</v>
      </c>
      <c r="K16" s="12">
        <v>4473</v>
      </c>
      <c r="L16" s="12">
        <v>295</v>
      </c>
      <c r="M16" s="12">
        <v>62</v>
      </c>
      <c r="N16" s="12">
        <v>227</v>
      </c>
      <c r="O16" s="12">
        <v>9</v>
      </c>
      <c r="P16" s="12">
        <v>359</v>
      </c>
      <c r="Q16" s="12">
        <f t="shared" si="0"/>
        <v>6820</v>
      </c>
      <c r="R16" s="12">
        <v>139</v>
      </c>
      <c r="S16" s="12">
        <v>130</v>
      </c>
      <c r="T16" s="12">
        <v>11455</v>
      </c>
      <c r="U16" s="12">
        <v>64471</v>
      </c>
      <c r="V16" s="12">
        <v>382047</v>
      </c>
      <c r="W16" s="20"/>
      <c r="X16" s="20"/>
      <c r="Y16" s="21"/>
    </row>
    <row r="17" spans="2:25" x14ac:dyDescent="0.2">
      <c r="B17" s="7">
        <v>2011</v>
      </c>
      <c r="C17" s="12">
        <v>174</v>
      </c>
      <c r="D17" s="12">
        <v>156</v>
      </c>
      <c r="E17" s="12">
        <v>25</v>
      </c>
      <c r="F17" s="12">
        <v>359</v>
      </c>
      <c r="G17" s="12">
        <v>130</v>
      </c>
      <c r="H17" s="12">
        <v>36</v>
      </c>
      <c r="I17" s="12">
        <v>27</v>
      </c>
      <c r="J17" s="12">
        <v>443</v>
      </c>
      <c r="K17" s="12">
        <v>4470</v>
      </c>
      <c r="L17" s="12">
        <v>321</v>
      </c>
      <c r="M17" s="12">
        <v>60</v>
      </c>
      <c r="N17" s="12">
        <v>224</v>
      </c>
      <c r="O17" s="12">
        <v>6</v>
      </c>
      <c r="P17" s="12">
        <v>410</v>
      </c>
      <c r="Q17" s="12">
        <f t="shared" si="0"/>
        <v>6841</v>
      </c>
      <c r="R17" s="12">
        <v>150</v>
      </c>
      <c r="S17" s="12">
        <v>160</v>
      </c>
      <c r="T17" s="12">
        <v>11622</v>
      </c>
      <c r="U17" s="12">
        <v>65702</v>
      </c>
      <c r="V17" s="12">
        <v>387911</v>
      </c>
      <c r="W17" s="20"/>
      <c r="X17" s="20"/>
      <c r="Y17" s="21"/>
    </row>
    <row r="18" spans="2:25" x14ac:dyDescent="0.2">
      <c r="B18" s="7">
        <v>2012</v>
      </c>
      <c r="C18" s="12">
        <v>191</v>
      </c>
      <c r="D18" s="12">
        <v>166</v>
      </c>
      <c r="E18" s="12">
        <v>32</v>
      </c>
      <c r="F18" s="12">
        <v>357</v>
      </c>
      <c r="G18" s="12">
        <v>153</v>
      </c>
      <c r="H18" s="12">
        <v>27</v>
      </c>
      <c r="I18" s="12">
        <v>38</v>
      </c>
      <c r="J18" s="12">
        <v>490</v>
      </c>
      <c r="K18" s="12">
        <v>4551</v>
      </c>
      <c r="L18" s="12">
        <v>348</v>
      </c>
      <c r="M18" s="12">
        <v>73</v>
      </c>
      <c r="N18" s="12">
        <v>229</v>
      </c>
      <c r="O18" s="12">
        <v>1</v>
      </c>
      <c r="P18" s="12">
        <v>409</v>
      </c>
      <c r="Q18" s="12">
        <f t="shared" si="0"/>
        <v>7065</v>
      </c>
      <c r="R18" s="12">
        <v>143</v>
      </c>
      <c r="S18" s="12">
        <v>172</v>
      </c>
      <c r="T18" s="12">
        <v>12025</v>
      </c>
      <c r="U18" s="12">
        <v>68361</v>
      </c>
      <c r="V18" s="12">
        <v>402950</v>
      </c>
      <c r="W18" s="20"/>
      <c r="X18" s="20"/>
      <c r="Y18" s="21"/>
    </row>
    <row r="19" spans="2:25" x14ac:dyDescent="0.2">
      <c r="B19" s="7">
        <v>2013</v>
      </c>
      <c r="C19" s="12">
        <v>205</v>
      </c>
      <c r="D19" s="12">
        <v>152</v>
      </c>
      <c r="E19" s="12">
        <v>28</v>
      </c>
      <c r="F19" s="12">
        <v>355</v>
      </c>
      <c r="G19" s="12">
        <v>132</v>
      </c>
      <c r="H19" s="12">
        <v>40</v>
      </c>
      <c r="I19" s="12">
        <v>31</v>
      </c>
      <c r="J19" s="12">
        <v>446</v>
      </c>
      <c r="K19" s="12">
        <v>4456</v>
      </c>
      <c r="L19" s="12">
        <v>316</v>
      </c>
      <c r="M19" s="12">
        <v>70</v>
      </c>
      <c r="N19" s="12">
        <v>201</v>
      </c>
      <c r="O19" s="12">
        <v>3</v>
      </c>
      <c r="P19" s="12">
        <v>389</v>
      </c>
      <c r="Q19" s="12">
        <f t="shared" si="0"/>
        <v>6824</v>
      </c>
      <c r="R19" s="12">
        <v>117</v>
      </c>
      <c r="S19" s="12">
        <v>172</v>
      </c>
      <c r="T19" s="12">
        <v>11633</v>
      </c>
      <c r="U19" s="12">
        <v>65690</v>
      </c>
      <c r="V19" s="12">
        <v>390419</v>
      </c>
      <c r="W19" s="20"/>
      <c r="X19" s="20"/>
      <c r="Y19" s="21"/>
    </row>
    <row r="20" spans="2:25" x14ac:dyDescent="0.2">
      <c r="B20" s="7">
        <v>2014</v>
      </c>
      <c r="C20" s="12">
        <v>224</v>
      </c>
      <c r="D20" s="12">
        <v>160</v>
      </c>
      <c r="E20" s="12">
        <v>35</v>
      </c>
      <c r="F20" s="12">
        <v>386</v>
      </c>
      <c r="G20" s="12">
        <v>125</v>
      </c>
      <c r="H20" s="12">
        <v>26</v>
      </c>
      <c r="I20" s="12">
        <v>31</v>
      </c>
      <c r="J20" s="12">
        <v>487</v>
      </c>
      <c r="K20" s="12">
        <v>4672</v>
      </c>
      <c r="L20" s="12">
        <v>339</v>
      </c>
      <c r="M20" s="12">
        <v>71</v>
      </c>
      <c r="N20" s="12">
        <v>225</v>
      </c>
      <c r="O20" s="12">
        <v>9</v>
      </c>
      <c r="P20" s="12">
        <v>462</v>
      </c>
      <c r="Q20" s="12">
        <f t="shared" si="0"/>
        <v>7252</v>
      </c>
      <c r="R20" s="12">
        <v>143</v>
      </c>
      <c r="S20" s="12">
        <v>180</v>
      </c>
      <c r="T20" s="12">
        <v>12227</v>
      </c>
      <c r="U20" s="12">
        <v>66322</v>
      </c>
      <c r="V20" s="12">
        <v>395830</v>
      </c>
      <c r="W20" s="20"/>
      <c r="X20" s="20"/>
      <c r="Y20" s="21"/>
    </row>
    <row r="21" spans="2:25" x14ac:dyDescent="0.2">
      <c r="B21" s="7">
        <v>2015</v>
      </c>
      <c r="C21" s="12">
        <v>222</v>
      </c>
      <c r="D21" s="12">
        <v>182</v>
      </c>
      <c r="E21" s="12">
        <v>36</v>
      </c>
      <c r="F21" s="12">
        <v>396</v>
      </c>
      <c r="G21" s="12">
        <v>143</v>
      </c>
      <c r="H21" s="12">
        <v>30</v>
      </c>
      <c r="I21" s="12">
        <v>29</v>
      </c>
      <c r="J21" s="12">
        <v>549</v>
      </c>
      <c r="K21" s="12">
        <v>5024</v>
      </c>
      <c r="L21" s="12">
        <v>375</v>
      </c>
      <c r="M21" s="12">
        <v>58</v>
      </c>
      <c r="N21" s="12">
        <v>253</v>
      </c>
      <c r="O21" s="12">
        <v>8</v>
      </c>
      <c r="P21" s="12">
        <v>455</v>
      </c>
      <c r="Q21" s="12">
        <f t="shared" si="0"/>
        <v>7760</v>
      </c>
      <c r="R21" s="12">
        <v>115</v>
      </c>
      <c r="S21" s="12">
        <v>192</v>
      </c>
      <c r="T21" s="12">
        <v>12996</v>
      </c>
      <c r="U21" s="12">
        <v>72001</v>
      </c>
      <c r="V21" s="12">
        <v>422568</v>
      </c>
      <c r="W21" s="20"/>
      <c r="X21" s="20"/>
      <c r="Y21" s="21"/>
    </row>
    <row r="22" spans="2:25" x14ac:dyDescent="0.2">
      <c r="B22" s="7">
        <v>2016</v>
      </c>
      <c r="C22" s="12">
        <v>209</v>
      </c>
      <c r="D22" s="12">
        <v>156</v>
      </c>
      <c r="E22" s="12">
        <v>32</v>
      </c>
      <c r="F22" s="12">
        <v>375</v>
      </c>
      <c r="G22" s="12">
        <v>141</v>
      </c>
      <c r="H22" s="12">
        <v>26</v>
      </c>
      <c r="I22" s="12">
        <v>40</v>
      </c>
      <c r="J22" s="12">
        <v>529</v>
      </c>
      <c r="K22" s="12">
        <v>4882</v>
      </c>
      <c r="L22" s="12">
        <v>348</v>
      </c>
      <c r="M22" s="12">
        <v>73</v>
      </c>
      <c r="N22" s="12">
        <v>221</v>
      </c>
      <c r="O22" s="12">
        <v>3</v>
      </c>
      <c r="P22" s="12">
        <v>450</v>
      </c>
      <c r="Q22" s="12">
        <f t="shared" si="0"/>
        <v>7485</v>
      </c>
      <c r="R22" s="12">
        <v>150</v>
      </c>
      <c r="S22" s="12">
        <v>149</v>
      </c>
      <c r="T22" s="12">
        <v>12547</v>
      </c>
      <c r="U22" s="12">
        <v>69231</v>
      </c>
      <c r="V22" s="12">
        <v>410611</v>
      </c>
      <c r="W22" s="20"/>
      <c r="X22" s="20"/>
      <c r="Y22" s="21"/>
    </row>
    <row r="23" spans="2:25" x14ac:dyDescent="0.2">
      <c r="B23" s="7">
        <v>2017</v>
      </c>
      <c r="C23" s="12">
        <v>236</v>
      </c>
      <c r="D23" s="12">
        <v>166</v>
      </c>
      <c r="E23" s="12">
        <v>26</v>
      </c>
      <c r="F23" s="12">
        <v>428</v>
      </c>
      <c r="G23" s="12">
        <v>158</v>
      </c>
      <c r="H23" s="12">
        <v>27</v>
      </c>
      <c r="I23" s="12">
        <v>35</v>
      </c>
      <c r="J23" s="12">
        <v>569</v>
      </c>
      <c r="K23" s="12">
        <v>4809</v>
      </c>
      <c r="L23" s="12">
        <v>384</v>
      </c>
      <c r="M23" s="12">
        <v>85</v>
      </c>
      <c r="N23" s="12">
        <v>255</v>
      </c>
      <c r="O23" s="12">
        <v>9</v>
      </c>
      <c r="P23" s="12">
        <v>427</v>
      </c>
      <c r="Q23" s="12">
        <f t="shared" si="0"/>
        <v>7614</v>
      </c>
      <c r="R23" s="12">
        <v>141</v>
      </c>
      <c r="S23" s="12">
        <v>174</v>
      </c>
      <c r="T23" s="12">
        <v>12708</v>
      </c>
      <c r="U23" s="12">
        <v>71234</v>
      </c>
      <c r="V23" s="12">
        <v>424523</v>
      </c>
      <c r="W23" s="20"/>
      <c r="X23" s="20"/>
      <c r="Y23" s="21"/>
    </row>
    <row r="24" spans="2:25" x14ac:dyDescent="0.2">
      <c r="B24" s="7">
        <v>2018</v>
      </c>
      <c r="C24" s="12">
        <v>267</v>
      </c>
      <c r="D24" s="12">
        <v>181</v>
      </c>
      <c r="E24" s="12">
        <v>44</v>
      </c>
      <c r="F24" s="12">
        <v>478</v>
      </c>
      <c r="G24" s="12">
        <v>148</v>
      </c>
      <c r="H24" s="12">
        <v>27</v>
      </c>
      <c r="I24" s="12">
        <v>38</v>
      </c>
      <c r="J24" s="12">
        <v>576</v>
      </c>
      <c r="K24" s="12">
        <v>4963</v>
      </c>
      <c r="L24" s="12">
        <v>401</v>
      </c>
      <c r="M24" s="12">
        <v>81</v>
      </c>
      <c r="N24" s="12">
        <v>265</v>
      </c>
      <c r="O24" s="12">
        <v>3</v>
      </c>
      <c r="P24" s="12">
        <v>429</v>
      </c>
      <c r="Q24" s="12">
        <f t="shared" si="0"/>
        <v>7901</v>
      </c>
      <c r="R24" s="12">
        <v>153</v>
      </c>
      <c r="S24" s="12">
        <v>195</v>
      </c>
      <c r="T24" s="12">
        <v>13323</v>
      </c>
      <c r="U24" s="12">
        <v>72806</v>
      </c>
      <c r="V24" s="12">
        <v>427721</v>
      </c>
      <c r="W24" s="20"/>
      <c r="X24" s="20"/>
      <c r="Y24" s="21"/>
    </row>
    <row r="25" spans="2:25" x14ac:dyDescent="0.2">
      <c r="B25" s="7">
        <v>2019</v>
      </c>
      <c r="C25" s="12">
        <v>251</v>
      </c>
      <c r="D25" s="12">
        <v>185</v>
      </c>
      <c r="E25" s="12">
        <v>31</v>
      </c>
      <c r="F25" s="12">
        <v>375</v>
      </c>
      <c r="G25" s="12">
        <v>126</v>
      </c>
      <c r="H25" s="12">
        <v>29</v>
      </c>
      <c r="I25" s="12">
        <v>41</v>
      </c>
      <c r="J25" s="12">
        <v>507</v>
      </c>
      <c r="K25" s="12">
        <v>4816</v>
      </c>
      <c r="L25" s="12">
        <v>392</v>
      </c>
      <c r="M25" s="12">
        <v>63</v>
      </c>
      <c r="N25" s="12">
        <v>249</v>
      </c>
      <c r="O25" s="12">
        <v>5</v>
      </c>
      <c r="P25" s="12">
        <v>450</v>
      </c>
      <c r="Q25" s="12">
        <f t="shared" si="0"/>
        <v>7520</v>
      </c>
      <c r="R25" s="12">
        <v>116</v>
      </c>
      <c r="S25" s="12">
        <v>149</v>
      </c>
      <c r="T25" s="12">
        <v>12759</v>
      </c>
      <c r="U25" s="12">
        <v>70505</v>
      </c>
      <c r="V25" s="12">
        <v>418703</v>
      </c>
      <c r="W25" s="20"/>
      <c r="X25" s="20"/>
      <c r="Y25" s="21"/>
    </row>
    <row r="26" spans="2:25" x14ac:dyDescent="0.2">
      <c r="B26" s="7">
        <v>2020</v>
      </c>
      <c r="C26" s="12">
        <v>241</v>
      </c>
      <c r="D26" s="12">
        <v>176</v>
      </c>
      <c r="E26" s="12">
        <v>40</v>
      </c>
      <c r="F26" s="12">
        <v>472</v>
      </c>
      <c r="G26" s="12">
        <v>135</v>
      </c>
      <c r="H26" s="12">
        <v>42</v>
      </c>
      <c r="I26" s="12">
        <v>43</v>
      </c>
      <c r="J26" s="12">
        <v>586</v>
      </c>
      <c r="K26" s="12">
        <v>5383</v>
      </c>
      <c r="L26" s="12">
        <v>414</v>
      </c>
      <c r="M26" s="12">
        <v>82</v>
      </c>
      <c r="N26" s="12">
        <v>323</v>
      </c>
      <c r="O26" s="12">
        <v>7</v>
      </c>
      <c r="P26" s="12">
        <v>498</v>
      </c>
      <c r="Q26" s="12">
        <f t="shared" si="0"/>
        <v>8442</v>
      </c>
      <c r="R26" s="12">
        <v>194</v>
      </c>
      <c r="S26" s="12">
        <v>195</v>
      </c>
      <c r="T26" s="12">
        <v>14174</v>
      </c>
      <c r="U26" s="12">
        <v>78461</v>
      </c>
      <c r="V26" s="12">
        <v>493776</v>
      </c>
      <c r="W26" s="22"/>
      <c r="X26" s="22"/>
      <c r="Y26" s="22"/>
    </row>
    <row r="27" spans="2:25" x14ac:dyDescent="0.2">
      <c r="B27" s="7">
        <v>2021</v>
      </c>
      <c r="C27" s="12">
        <v>252</v>
      </c>
      <c r="D27" s="12">
        <v>212</v>
      </c>
      <c r="E27" s="12">
        <v>47</v>
      </c>
      <c r="F27" s="12">
        <v>494</v>
      </c>
      <c r="G27" s="12">
        <v>169</v>
      </c>
      <c r="H27" s="12">
        <v>31</v>
      </c>
      <c r="I27" s="12">
        <v>45</v>
      </c>
      <c r="J27" s="12">
        <v>586</v>
      </c>
      <c r="K27" s="12">
        <v>5487</v>
      </c>
      <c r="L27" s="12">
        <v>482</v>
      </c>
      <c r="M27" s="12">
        <v>78</v>
      </c>
      <c r="N27" s="12">
        <v>331</v>
      </c>
      <c r="O27" s="12">
        <v>3</v>
      </c>
      <c r="P27" s="12">
        <v>506</v>
      </c>
      <c r="Q27" s="12">
        <f t="shared" si="0"/>
        <v>8723</v>
      </c>
      <c r="R27" s="12">
        <v>151</v>
      </c>
      <c r="S27" s="12">
        <v>188</v>
      </c>
      <c r="T27" s="12">
        <v>14724</v>
      </c>
      <c r="U27" s="12">
        <v>79339</v>
      </c>
      <c r="V27" s="12">
        <v>450744</v>
      </c>
      <c r="W27" s="22"/>
      <c r="X27" s="22"/>
      <c r="Y27" s="22"/>
    </row>
    <row r="28" spans="2:25" x14ac:dyDescent="0.2">
      <c r="B28" s="7">
        <v>2022</v>
      </c>
      <c r="C28" s="12">
        <v>254</v>
      </c>
      <c r="D28" s="12">
        <v>202</v>
      </c>
      <c r="E28" s="12">
        <v>35</v>
      </c>
      <c r="F28" s="12">
        <v>494</v>
      </c>
      <c r="G28" s="12">
        <v>190</v>
      </c>
      <c r="H28" s="12">
        <v>43</v>
      </c>
      <c r="I28" s="12">
        <v>55</v>
      </c>
      <c r="J28" s="12">
        <v>676</v>
      </c>
      <c r="K28" s="12">
        <v>5455</v>
      </c>
      <c r="L28" s="12">
        <v>473</v>
      </c>
      <c r="M28" s="12">
        <v>70</v>
      </c>
      <c r="N28" s="12">
        <v>288</v>
      </c>
      <c r="O28" s="12">
        <v>4</v>
      </c>
      <c r="P28" s="12">
        <v>507</v>
      </c>
      <c r="Q28" s="12">
        <f t="shared" si="0"/>
        <v>8746</v>
      </c>
      <c r="R28" s="12">
        <v>162</v>
      </c>
      <c r="S28" s="12">
        <v>201</v>
      </c>
      <c r="T28" s="12">
        <v>14745</v>
      </c>
      <c r="U28" s="12">
        <v>78962</v>
      </c>
      <c r="V28" s="12">
        <v>464417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V29" sqref="V29"/>
    </sheetView>
  </sheetViews>
  <sheetFormatPr baseColWidth="10" defaultColWidth="11.42578125" defaultRowHeight="12.75" x14ac:dyDescent="0.2"/>
  <cols>
    <col min="1" max="1" width="29" customWidth="1"/>
    <col min="5" max="5" width="9.42578125" customWidth="1"/>
    <col min="11" max="11" width="8.28515625" customWidth="1"/>
    <col min="12" max="12" width="8" customWidth="1"/>
    <col min="13" max="13" width="9.85546875" customWidth="1"/>
    <col min="15" max="15" width="8.85546875" customWidth="1"/>
    <col min="18" max="19" width="8.7109375" customWidth="1"/>
  </cols>
  <sheetData>
    <row r="1" spans="1:22" x14ac:dyDescent="0.2">
      <c r="A1" s="17" t="s">
        <v>58</v>
      </c>
    </row>
    <row r="2" spans="1:22" ht="38.25" x14ac:dyDescent="0.2">
      <c r="A2" s="8" t="s">
        <v>59</v>
      </c>
    </row>
    <row r="3" spans="1:22" ht="25.5" x14ac:dyDescent="0.2">
      <c r="A3" s="9" t="s">
        <v>54</v>
      </c>
    </row>
    <row r="5" spans="1:22" x14ac:dyDescent="0.2">
      <c r="B5" s="1"/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1" t="s">
        <v>29</v>
      </c>
      <c r="R5" s="5" t="s">
        <v>30</v>
      </c>
      <c r="S5" s="5" t="s">
        <v>31</v>
      </c>
      <c r="T5" s="1" t="s">
        <v>32</v>
      </c>
      <c r="U5" s="1" t="s">
        <v>33</v>
      </c>
      <c r="V5" s="1" t="s">
        <v>34</v>
      </c>
    </row>
    <row r="6" spans="1:22" x14ac:dyDescent="0.2">
      <c r="B6" s="1">
        <v>2000</v>
      </c>
      <c r="C6" s="3">
        <f>(Defunciones!C6/'Población Total'!C6)*1000</f>
        <v>5.6815557300568162</v>
      </c>
      <c r="D6" s="3">
        <f>(Defunciones!D6/'Población Total'!D6)*1000</f>
        <v>7.7551260207978379</v>
      </c>
      <c r="E6" s="3">
        <f>(Defunciones!E6/'Población Total'!E6)*1000</f>
        <v>5.8939096267190569</v>
      </c>
      <c r="F6" s="3">
        <f>(Defunciones!F6/'Población Total'!F6)*1000</f>
        <v>5.6000500563133526</v>
      </c>
      <c r="G6" s="3">
        <f>(Defunciones!G6/'Población Total'!G6)*1000</f>
        <v>7.658477403700334</v>
      </c>
      <c r="H6" s="3">
        <f>(Defunciones!H6/'Población Total'!H6)*1000</f>
        <v>5.9940059940059944</v>
      </c>
      <c r="I6" s="3">
        <f>(Defunciones!I6/'Población Total'!I6)*1000</f>
        <v>9.2829705505761844</v>
      </c>
      <c r="J6" s="3">
        <f>(Defunciones!J6/'Población Total'!J6)*1000</f>
        <v>8.3482906874817377</v>
      </c>
      <c r="K6" s="3">
        <f>(Defunciones!K6/'Población Total'!K6)*1000</f>
        <v>8.5276494878330968</v>
      </c>
      <c r="L6" s="3">
        <f>(Defunciones!L6/'Población Total'!L6)*1000</f>
        <v>4.9627791563275432</v>
      </c>
      <c r="M6" s="3">
        <f>(Defunciones!M6/'Población Total'!M6)*1000</f>
        <v>7.8692493946731243</v>
      </c>
      <c r="N6" s="3">
        <f>(Defunciones!N6/'Población Total'!N6)*1000</f>
        <v>6.8609144991098177</v>
      </c>
      <c r="O6" s="3">
        <f>(Defunciones!O6/'Población Total'!O6)*1000</f>
        <v>6.4935064935064943</v>
      </c>
      <c r="P6" s="3">
        <f>(Defunciones!P6/'Población Total'!P6)*1000</f>
        <v>7.1219204961120131</v>
      </c>
      <c r="Q6" s="3">
        <f>(Defunciones!Q6/'Población Total'!Q6)*1000</f>
        <v>7.9484488135145233</v>
      </c>
      <c r="R6" s="3">
        <f>(Defunciones!R6/'Población Total'!R6)*1000</f>
        <v>10.472459828923174</v>
      </c>
      <c r="S6" s="3">
        <f>(Defunciones!S6/'Población Total'!S6)*1000</f>
        <v>8.7866577121110367</v>
      </c>
      <c r="T6" s="3">
        <f>(Defunciones!T6/'Población Total'!T6)*1000</f>
        <v>7.99858623092135</v>
      </c>
      <c r="U6" s="3">
        <f>(Defunciones!U6/'Población Total'!U6)*1000</f>
        <v>8.2241924171654368</v>
      </c>
      <c r="V6" s="3">
        <f>(Defunciones!V6/'Población Total'!V6)*1000</f>
        <v>8.8985891309908247</v>
      </c>
    </row>
    <row r="7" spans="1:22" x14ac:dyDescent="0.2">
      <c r="B7" s="1">
        <v>2001</v>
      </c>
      <c r="C7" s="3">
        <f>(Defunciones!C7/'Población Total'!C7)*1000</f>
        <v>6.1357817603955151</v>
      </c>
      <c r="D7" s="3">
        <f>(Defunciones!D7/'Población Total'!D7)*1000</f>
        <v>8.0626715462031111</v>
      </c>
      <c r="E7" s="3">
        <f>(Defunciones!E7/'Población Total'!E7)*1000</f>
        <v>9.2841436599071585</v>
      </c>
      <c r="F7" s="3">
        <f>(Defunciones!F7/'Población Total'!F7)*1000</f>
        <v>7.0030098042137263</v>
      </c>
      <c r="G7" s="3">
        <f>(Defunciones!G7/'Población Total'!G7)*1000</f>
        <v>7.1200771341689535</v>
      </c>
      <c r="H7" s="3">
        <f>(Defunciones!H7/'Población Total'!H7)*1000</f>
        <v>11.604774535809019</v>
      </c>
      <c r="I7" s="3">
        <f>(Defunciones!I7/'Población Total'!I7)*1000</f>
        <v>10.1716465352829</v>
      </c>
      <c r="J7" s="3">
        <f>(Defunciones!J7/'Población Total'!J7)*1000</f>
        <v>8.1769890376618992</v>
      </c>
      <c r="K7" s="3">
        <f>(Defunciones!K7/'Población Total'!K7)*1000</f>
        <v>7.835913793716669</v>
      </c>
      <c r="L7" s="3">
        <f>(Defunciones!L7/'Población Total'!L7)*1000</f>
        <v>6.1688384256051494</v>
      </c>
      <c r="M7" s="3">
        <f>(Defunciones!M7/'Población Total'!M7)*1000</f>
        <v>5.4603367207644471</v>
      </c>
      <c r="N7" s="3">
        <f>(Defunciones!N7/'Población Total'!N7)*1000</f>
        <v>6.8939894319682962</v>
      </c>
      <c r="O7" s="3">
        <f>(Defunciones!O7/'Población Total'!O7)*1000</f>
        <v>4.8543689320388346</v>
      </c>
      <c r="P7" s="3">
        <f>(Defunciones!P7/'Población Total'!P7)*1000</f>
        <v>7.5665512576525353</v>
      </c>
      <c r="Q7" s="3">
        <f>(Defunciones!Q7/'Población Total'!Q7)*1000</f>
        <v>7.6400530874545964</v>
      </c>
      <c r="R7" s="3">
        <f>(Defunciones!R7/'Población Total'!R7)*1000</f>
        <v>7.4573009381765694</v>
      </c>
      <c r="S7" s="3">
        <f>(Defunciones!S7/'Población Total'!S7)*1000</f>
        <v>7.6675186131792428</v>
      </c>
      <c r="T7" s="3">
        <f>(Defunciones!T7/'Población Total'!T7)*1000</f>
        <v>7.8034770856370557</v>
      </c>
      <c r="U7" s="3">
        <f>(Defunciones!U7/'Población Total'!U7)*1000</f>
        <v>8.0982251679099644</v>
      </c>
      <c r="V7" s="3">
        <f>(Defunciones!V7/'Población Total'!V7)*1000</f>
        <v>8.75872227735778</v>
      </c>
    </row>
    <row r="8" spans="1:22" x14ac:dyDescent="0.2">
      <c r="B8" s="1">
        <v>2002</v>
      </c>
      <c r="C8" s="3">
        <f>(Defunciones!C8/'Población Total'!C8)*1000</f>
        <v>5.0054681584924712</v>
      </c>
      <c r="D8" s="3">
        <f>(Defunciones!D8/'Población Total'!D8)*1000</f>
        <v>8.3049997213087341</v>
      </c>
      <c r="E8" s="3">
        <f>(Defunciones!E8/'Población Total'!E8)*1000</f>
        <v>5.8422590068159685</v>
      </c>
      <c r="F8" s="3">
        <f>(Defunciones!F8/'Población Total'!F8)*1000</f>
        <v>7.7616424636955426</v>
      </c>
      <c r="G8" s="3">
        <f>(Defunciones!G8/'Población Total'!G8)*1000</f>
        <v>5.2517985611510793</v>
      </c>
      <c r="H8" s="3">
        <f>(Defunciones!H8/'Población Total'!H8)*1000</f>
        <v>9.7348103390399476</v>
      </c>
      <c r="I8" s="3">
        <f>(Defunciones!I8/'Población Total'!I8)*1000</f>
        <v>12.751036021676761</v>
      </c>
      <c r="J8" s="3">
        <f>(Defunciones!J8/'Población Total'!J8)*1000</f>
        <v>8.1096301858456918</v>
      </c>
      <c r="K8" s="3">
        <f>(Defunciones!K8/'Población Total'!K8)*1000</f>
        <v>8.1054946367834884</v>
      </c>
      <c r="L8" s="3">
        <f>(Defunciones!L8/'Población Total'!L8)*1000</f>
        <v>5.3400609692000423</v>
      </c>
      <c r="M8" s="3">
        <f>(Defunciones!M8/'Población Total'!M8)*1000</f>
        <v>8.6363636363636367</v>
      </c>
      <c r="N8" s="3">
        <f>(Defunciones!N8/'Población Total'!N8)*1000</f>
        <v>5.7627910598863012</v>
      </c>
      <c r="O8" s="3">
        <f>(Defunciones!O8/'Población Total'!O8)*1000</f>
        <v>7.9617834394904454</v>
      </c>
      <c r="P8" s="3">
        <f>(Defunciones!P8/'Población Total'!P8)*1000</f>
        <v>7.3474284000599788</v>
      </c>
      <c r="Q8" s="3">
        <f>(Defunciones!Q8/'Población Total'!Q8)*1000</f>
        <v>7.6953266845906398</v>
      </c>
      <c r="R8" s="3">
        <f>(Defunciones!R8/'Población Total'!R8)*1000</f>
        <v>10.049449672994099</v>
      </c>
      <c r="S8" s="3">
        <f>(Defunciones!S8/'Población Total'!S8)*1000</f>
        <v>7.4500136948781153</v>
      </c>
      <c r="T8" s="3">
        <f>(Defunciones!T8/'Población Total'!T8)*1000</f>
        <v>7.8247531973443802</v>
      </c>
      <c r="U8" s="3">
        <f>(Defunciones!U8/'Población Total'!U8)*1000</f>
        <v>8.256008746218459</v>
      </c>
      <c r="V8" s="3">
        <f>(Defunciones!V8/'Población Total'!V8)*1000</f>
        <v>8.8106251237215716</v>
      </c>
    </row>
    <row r="9" spans="1:22" x14ac:dyDescent="0.2">
      <c r="B9" s="1">
        <v>2003</v>
      </c>
      <c r="C9" s="3">
        <f>(Defunciones!C9/'Población Total'!C9)*1000</f>
        <v>5.5509625605291131</v>
      </c>
      <c r="D9" s="3">
        <f>(Defunciones!D9/'Población Total'!D9)*1000</f>
        <v>8.0863967654412949</v>
      </c>
      <c r="E9" s="3">
        <f>(Defunciones!E9/'Población Total'!E9)*1000</f>
        <v>5.8561724057156237</v>
      </c>
      <c r="F9" s="3">
        <f>(Defunciones!F9/'Población Total'!F9)*1000</f>
        <v>7.5379392971246002</v>
      </c>
      <c r="G9" s="3">
        <f>(Defunciones!G9/'Población Total'!G9)*1000</f>
        <v>5.9527836027869849</v>
      </c>
      <c r="H9" s="3">
        <f>(Defunciones!H9/'Población Total'!H9)*1000</f>
        <v>6.7980965329707681</v>
      </c>
      <c r="I9" s="3">
        <f>(Defunciones!I9/'Población Total'!I9)*1000</f>
        <v>9.7884433217556044</v>
      </c>
      <c r="J9" s="3">
        <f>(Defunciones!J9/'Población Total'!J9)*1000</f>
        <v>8.5239703848913937</v>
      </c>
      <c r="K9" s="3">
        <f>(Defunciones!K9/'Población Total'!K9)*1000</f>
        <v>8.5029381928514631</v>
      </c>
      <c r="L9" s="3">
        <f>(Defunciones!L9/'Población Total'!L9)*1000</f>
        <v>5.2884707505413022</v>
      </c>
      <c r="M9" s="3">
        <f>(Defunciones!M9/'Población Total'!M9)*1000</f>
        <v>7.3487031700288181</v>
      </c>
      <c r="N9" s="3">
        <f>(Defunciones!N9/'Población Total'!N9)*1000</f>
        <v>5.1772771092941055</v>
      </c>
      <c r="O9" s="3">
        <f>(Defunciones!O9/'Población Total'!O9)*1000</f>
        <v>9.6153846153846168</v>
      </c>
      <c r="P9" s="3">
        <f>(Defunciones!P9/'Población Total'!P9)*1000</f>
        <v>7.7197970344922897</v>
      </c>
      <c r="Q9" s="3">
        <f>(Defunciones!Q9/'Población Total'!Q9)*1000</f>
        <v>7.9418357646672213</v>
      </c>
      <c r="R9" s="3">
        <f>(Defunciones!R9/'Población Total'!R9)*1000</f>
        <v>11.774864589057225</v>
      </c>
      <c r="S9" s="3">
        <f>(Defunciones!S9/'Población Total'!S9)*1000</f>
        <v>8.4317909748607711</v>
      </c>
      <c r="T9" s="3">
        <f>(Defunciones!T9/'Población Total'!T9)*1000</f>
        <v>8.1555615358319571</v>
      </c>
      <c r="U9" s="3">
        <f>(Defunciones!U9/'Población Total'!U9)*1000</f>
        <v>8.5242928477077502</v>
      </c>
      <c r="V9" s="3">
        <f>(Defunciones!V9/'Población Total'!V9)*1000</f>
        <v>9.0087652091445225</v>
      </c>
    </row>
    <row r="10" spans="1:22" x14ac:dyDescent="0.2">
      <c r="B10" s="1">
        <v>2004</v>
      </c>
      <c r="C10" s="3">
        <f>(Defunciones!C10/'Población Total'!C10)*1000</f>
        <v>6.0155432670751754</v>
      </c>
      <c r="D10" s="3">
        <f>(Defunciones!D10/'Población Total'!D10)*1000</f>
        <v>7.6071206789484576</v>
      </c>
      <c r="E10" s="3">
        <f>(Defunciones!E10/'Población Total'!E10)*1000</f>
        <v>5.8906691800188495</v>
      </c>
      <c r="F10" s="3">
        <f>(Defunciones!F10/'Población Total'!F10)*1000</f>
        <v>6.6451445672408509</v>
      </c>
      <c r="G10" s="3">
        <f>(Defunciones!G10/'Población Total'!G10)*1000</f>
        <v>8.5673795413553222</v>
      </c>
      <c r="H10" s="3">
        <f>(Defunciones!H10/'Población Total'!H10)*1000</f>
        <v>10.233450591621363</v>
      </c>
      <c r="I10" s="3">
        <f>(Defunciones!I10/'Población Total'!I10)*1000</f>
        <v>10.322177040975916</v>
      </c>
      <c r="J10" s="3">
        <f>(Defunciones!J10/'Población Total'!J10)*1000</f>
        <v>7.3273741879675018</v>
      </c>
      <c r="K10" s="3">
        <f>(Defunciones!K10/'Población Total'!K10)*1000</f>
        <v>8.1171231863816367</v>
      </c>
      <c r="L10" s="3">
        <f>(Defunciones!L10/'Población Total'!L10)*1000</f>
        <v>5.2308219047800204</v>
      </c>
      <c r="M10" s="3">
        <f>(Defunciones!M10/'Población Total'!M10)*1000</f>
        <v>9.7697138869504538</v>
      </c>
      <c r="N10" s="3">
        <f>(Defunciones!N10/'Población Total'!N10)*1000</f>
        <v>5.4028970134906693</v>
      </c>
      <c r="O10" s="3">
        <f>(Defunciones!O10/'Población Total'!O10)*1000</f>
        <v>5.8910162002945503</v>
      </c>
      <c r="P10" s="3">
        <f>(Defunciones!P10/'Población Total'!P10)*1000</f>
        <v>6.9335676357107383</v>
      </c>
      <c r="Q10" s="3">
        <f>(Defunciones!Q10/'Población Total'!Q10)*1000</f>
        <v>7.5973826866224279</v>
      </c>
      <c r="R10" s="3">
        <f>(Defunciones!R10/'Población Total'!R10)*1000</f>
        <v>10.437762891416108</v>
      </c>
      <c r="S10" s="3">
        <f>(Defunciones!S10/'Población Total'!S10)*1000</f>
        <v>7.463073335060896</v>
      </c>
      <c r="T10" s="3">
        <f>(Defunciones!T10/'Población Total'!T10)*1000</f>
        <v>7.7629343491245955</v>
      </c>
      <c r="U10" s="3">
        <f>(Defunciones!U10/'Población Total'!U10)*1000</f>
        <v>8.1997856785506062</v>
      </c>
      <c r="V10" s="3">
        <f>(Defunciones!V10/'Población Total'!V10)*1000</f>
        <v>8.6100449274086088</v>
      </c>
    </row>
    <row r="11" spans="1:22" x14ac:dyDescent="0.2">
      <c r="B11" s="1">
        <v>2005</v>
      </c>
      <c r="C11" s="3">
        <f>(Defunciones!C11/'Población Total'!C11)*1000</f>
        <v>5.4719562243502047</v>
      </c>
      <c r="D11" s="3">
        <f>(Defunciones!D11/'Población Total'!D11)*1000</f>
        <v>9.1660854837102725</v>
      </c>
      <c r="E11" s="3">
        <f>(Defunciones!E11/'Población Total'!E11)*1000</f>
        <v>9.7380013911430545</v>
      </c>
      <c r="F11" s="3">
        <f>(Defunciones!F11/'Población Total'!F11)*1000</f>
        <v>6.6322286915028679</v>
      </c>
      <c r="G11" s="3">
        <f>(Defunciones!G11/'Población Total'!G11)*1000</f>
        <v>8.3872513779055833</v>
      </c>
      <c r="H11" s="3">
        <f>(Defunciones!H11/'Población Total'!H11)*1000</f>
        <v>7.716049382716049</v>
      </c>
      <c r="I11" s="3">
        <f>(Defunciones!I11/'Población Total'!I11)*1000</f>
        <v>12.169151201703681</v>
      </c>
      <c r="J11" s="3">
        <f>(Defunciones!J11/'Población Total'!J11)*1000</f>
        <v>6.8028292140189146</v>
      </c>
      <c r="K11" s="3">
        <f>(Defunciones!K11/'Población Total'!K11)*1000</f>
        <v>8.508168737584791</v>
      </c>
      <c r="L11" s="3">
        <f>(Defunciones!L11/'Población Total'!L11)*1000</f>
        <v>5.190189661845948</v>
      </c>
      <c r="M11" s="3">
        <f>(Defunciones!M11/'Población Total'!M11)*1000</f>
        <v>8.3388484447385842</v>
      </c>
      <c r="N11" s="3">
        <f>(Defunciones!N11/'Población Total'!N11)*1000</f>
        <v>6.4383047880985123</v>
      </c>
      <c r="O11" s="3">
        <f>(Defunciones!O11/'Población Total'!O11)*1000</f>
        <v>5.7224606580829755</v>
      </c>
      <c r="P11" s="3">
        <f>(Defunciones!P11/'Población Total'!P11)*1000</f>
        <v>6.4528920852935343</v>
      </c>
      <c r="Q11" s="3">
        <f>(Defunciones!Q11/'Población Total'!Q11)*1000</f>
        <v>7.8095514588474382</v>
      </c>
      <c r="R11" s="3">
        <f>(Defunciones!R11/'Población Total'!R11)*1000</f>
        <v>10.220548682087143</v>
      </c>
      <c r="S11" s="3">
        <f>(Defunciones!S11/'Población Total'!S11)*1000</f>
        <v>7.2579041558958037</v>
      </c>
      <c r="T11" s="3">
        <f>(Defunciones!T11/'Población Total'!T11)*1000</f>
        <v>7.9413296601300809</v>
      </c>
      <c r="U11" s="3">
        <f>(Defunciones!U11/'Población Total'!U11)*1000</f>
        <v>8.3956289836211084</v>
      </c>
      <c r="V11" s="3">
        <f>(Defunciones!V11/'Población Total'!V11)*1000</f>
        <v>8.7818614676118205</v>
      </c>
    </row>
    <row r="12" spans="1:22" x14ac:dyDescent="0.2">
      <c r="B12" s="1">
        <v>2006</v>
      </c>
      <c r="C12" s="3">
        <f>(Defunciones!C12/'Población Total'!C12)*1000</f>
        <v>5.4159373864799711</v>
      </c>
      <c r="D12" s="3">
        <f>(Defunciones!D12/'Población Total'!D12)*1000</f>
        <v>8.1158044613194118</v>
      </c>
      <c r="E12" s="3">
        <f>(Defunciones!E12/'Población Total'!E12)*1000</f>
        <v>9.7470410768159663</v>
      </c>
      <c r="F12" s="3">
        <f>(Defunciones!F12/'Población Total'!F12)*1000</f>
        <v>6.4416080162233085</v>
      </c>
      <c r="G12" s="3">
        <f>(Defunciones!G12/'Población Total'!G12)*1000</f>
        <v>5.7659694742792542</v>
      </c>
      <c r="H12" s="3">
        <f>(Defunciones!H12/'Población Total'!H12)*1000</f>
        <v>7.7288941736028534</v>
      </c>
      <c r="I12" s="3">
        <f>(Defunciones!I12/'Población Total'!I12)*1000</f>
        <v>7.3877068557919623</v>
      </c>
      <c r="J12" s="3">
        <f>(Defunciones!J12/'Población Total'!J12)*1000</f>
        <v>7.1206122161536181</v>
      </c>
      <c r="K12" s="3">
        <f>(Defunciones!K12/'Población Total'!K12)*1000</f>
        <v>8.171150007759115</v>
      </c>
      <c r="L12" s="3">
        <f>(Defunciones!L12/'Población Total'!L12)*1000</f>
        <v>5.1024580110226179</v>
      </c>
      <c r="M12" s="3">
        <f>(Defunciones!M12/'Población Total'!M12)*1000</f>
        <v>6.1443932411674345</v>
      </c>
      <c r="N12" s="3">
        <f>(Defunciones!N12/'Población Total'!N12)*1000</f>
        <v>6.1803235059289703</v>
      </c>
      <c r="O12" s="3">
        <f>(Defunciones!O12/'Población Total'!O12)*1000</f>
        <v>11.315417256011315</v>
      </c>
      <c r="P12" s="3">
        <f>(Defunciones!P12/'Población Total'!P12)*1000</f>
        <v>6.8844469437486158</v>
      </c>
      <c r="Q12" s="3">
        <f>(Defunciones!Q12/'Población Total'!Q12)*1000</f>
        <v>7.4921600013957166</v>
      </c>
      <c r="R12" s="3">
        <f>(Defunciones!R12/'Población Total'!R12)*1000</f>
        <v>8.6337473492880932</v>
      </c>
      <c r="S12" s="3">
        <f>(Defunciones!S12/'Población Total'!S12)*1000</f>
        <v>7.6395309230694375</v>
      </c>
      <c r="T12" s="3">
        <f>(Defunciones!T12/'Población Total'!T12)*1000</f>
        <v>7.5009035819396264</v>
      </c>
      <c r="U12" s="3">
        <f>(Defunciones!U12/'Población Total'!U12)*1000</f>
        <v>7.8273028278996426</v>
      </c>
      <c r="V12" s="3">
        <f>(Defunciones!V12/'Población Total'!V12)*1000</f>
        <v>8.3088035768397575</v>
      </c>
    </row>
    <row r="13" spans="1:22" x14ac:dyDescent="0.2">
      <c r="B13" s="1">
        <v>2007</v>
      </c>
      <c r="C13" s="3">
        <f>(Defunciones!C13/'Población Total'!C13)*1000</f>
        <v>5.0181909421653499</v>
      </c>
      <c r="D13" s="3">
        <f>(Defunciones!D13/'Población Total'!D13)*1000</f>
        <v>7.4393828067597356</v>
      </c>
      <c r="E13" s="3">
        <f>(Defunciones!E13/'Población Total'!E13)*1000</f>
        <v>6.7457548267038847</v>
      </c>
      <c r="F13" s="3">
        <f>(Defunciones!F13/'Población Total'!F13)*1000</f>
        <v>6.4155351705383312</v>
      </c>
      <c r="G13" s="3">
        <f>(Defunciones!G13/'Población Total'!G13)*1000</f>
        <v>6.4139941690962106</v>
      </c>
      <c r="H13" s="3">
        <f>(Defunciones!H13/'Población Total'!H13)*1000</f>
        <v>5.5539315989476759</v>
      </c>
      <c r="I13" s="3">
        <f>(Defunciones!I13/'Población Total'!I13)*1000</f>
        <v>10.48158640226629</v>
      </c>
      <c r="J13" s="3">
        <f>(Defunciones!J13/'Población Total'!J13)*1000</f>
        <v>7.1078094189939005</v>
      </c>
      <c r="K13" s="3">
        <f>(Defunciones!K13/'Población Total'!K13)*1000</f>
        <v>8.3385300668151441</v>
      </c>
      <c r="L13" s="3">
        <f>(Defunciones!L13/'Población Total'!L13)*1000</f>
        <v>4.557615729218516</v>
      </c>
      <c r="M13" s="3">
        <f>(Defunciones!M13/'Población Total'!M13)*1000</f>
        <v>7.5039980317382211</v>
      </c>
      <c r="N13" s="3">
        <f>(Defunciones!N13/'Población Total'!N13)*1000</f>
        <v>5.3200425603404833</v>
      </c>
      <c r="O13" s="3">
        <f>(Defunciones!O13/'Población Total'!O13)*1000</f>
        <v>9.9431818181818183</v>
      </c>
      <c r="P13" s="3">
        <f>(Defunciones!P13/'Población Total'!P13)*1000</f>
        <v>6.8155307448758542</v>
      </c>
      <c r="Q13" s="3">
        <f>(Defunciones!Q13/'Población Total'!Q13)*1000</f>
        <v>7.4803437007518987</v>
      </c>
      <c r="R13" s="3">
        <f>(Defunciones!R13/'Población Total'!R13)*1000</f>
        <v>10.220184865108589</v>
      </c>
      <c r="S13" s="3">
        <f>(Defunciones!S13/'Población Total'!S13)*1000</f>
        <v>8.4810733109726879</v>
      </c>
      <c r="T13" s="3">
        <f>(Defunciones!T13/'Población Total'!T13)*1000</f>
        <v>7.5728670998726209</v>
      </c>
      <c r="U13" s="3">
        <f>(Defunciones!U13/'Población Total'!U13)*1000</f>
        <v>8.092848889026202</v>
      </c>
      <c r="V13" s="3">
        <f>(Defunciones!V13/'Población Total'!V13)*1000</f>
        <v>8.5255468290262613</v>
      </c>
    </row>
    <row r="14" spans="1:22" x14ac:dyDescent="0.2">
      <c r="B14" s="1">
        <v>2008</v>
      </c>
      <c r="C14" s="3">
        <f>(Defunciones!C14/'Población Total'!C14)*1000</f>
        <v>5.4815741651026304</v>
      </c>
      <c r="D14" s="3">
        <f>(Defunciones!D14/'Población Total'!D14)*1000</f>
        <v>8.2071538292736452</v>
      </c>
      <c r="E14" s="3">
        <f>(Defunciones!E14/'Población Total'!E14)*1000</f>
        <v>11.353104726598703</v>
      </c>
      <c r="F14" s="3">
        <f>(Defunciones!F14/'Población Total'!F14)*1000</f>
        <v>5.7719799857040739</v>
      </c>
      <c r="G14" s="3">
        <f>(Defunciones!G14/'Población Total'!G14)*1000</f>
        <v>7.0953219808181647</v>
      </c>
      <c r="H14" s="3">
        <f>(Defunciones!H14/'Población Total'!H14)*1000</f>
        <v>10.259333143345684</v>
      </c>
      <c r="I14" s="3">
        <f>(Defunciones!I14/'Población Total'!I14)*1000</f>
        <v>10.482758620689657</v>
      </c>
      <c r="J14" s="3">
        <f>(Defunciones!J14/'Población Total'!J14)*1000</f>
        <v>6.4971010692538531</v>
      </c>
      <c r="K14" s="3">
        <f>(Defunciones!K14/'Población Total'!K14)*1000</f>
        <v>8.2973340842126451</v>
      </c>
      <c r="L14" s="3">
        <f>(Defunciones!L14/'Población Total'!L14)*1000</f>
        <v>4.0177747490665414</v>
      </c>
      <c r="M14" s="3">
        <f>(Defunciones!M14/'Población Total'!M14)*1000</f>
        <v>7.512713823393435</v>
      </c>
      <c r="N14" s="3">
        <f>(Defunciones!N14/'Población Total'!N14)*1000</f>
        <v>5.3843047516489433</v>
      </c>
      <c r="O14" s="3">
        <f>(Defunciones!O14/'Población Total'!O14)*1000</f>
        <v>5.5248618784530388</v>
      </c>
      <c r="P14" s="3">
        <f>(Defunciones!P14/'Población Total'!P14)*1000</f>
        <v>6.6743821044120679</v>
      </c>
      <c r="Q14" s="3">
        <f>(Defunciones!Q14/'Población Total'!Q14)*1000</f>
        <v>7.3812239009471234</v>
      </c>
      <c r="R14" s="3">
        <f>(Defunciones!R14/'Población Total'!R14)*1000</f>
        <v>9.9732063114022029</v>
      </c>
      <c r="S14" s="3">
        <f>(Defunciones!S14/'Población Total'!S14)*1000</f>
        <v>7.8197728542170921</v>
      </c>
      <c r="T14" s="3">
        <f>(Defunciones!T14/'Población Total'!T14)*1000</f>
        <v>7.561757121811393</v>
      </c>
      <c r="U14" s="3">
        <f>(Defunciones!U14/'Población Total'!U14)*1000</f>
        <v>7.9957621229374487</v>
      </c>
      <c r="V14" s="3">
        <f>(Defunciones!V14/'Población Total'!V14)*1000</f>
        <v>8.3696323453043338</v>
      </c>
    </row>
    <row r="15" spans="1:22" x14ac:dyDescent="0.2">
      <c r="B15" s="7">
        <v>2009</v>
      </c>
      <c r="C15" s="3">
        <f>(Defunciones!C15/'Población Total'!C15)*1000</f>
        <v>4.7844164720624249</v>
      </c>
      <c r="D15" s="3">
        <f>(Defunciones!D15/'Población Total'!D15)*1000</f>
        <v>7.0328916334319649</v>
      </c>
      <c r="E15" s="3">
        <f>(Defunciones!E15/'Población Total'!E15)*1000</f>
        <v>7.6779897626803164</v>
      </c>
      <c r="F15" s="3">
        <f>(Defunciones!F15/'Población Total'!F15)*1000</f>
        <v>6.0148842899378128</v>
      </c>
      <c r="G15" s="3">
        <f>(Defunciones!G15/'Población Total'!G15)*1000</f>
        <v>5.1142495190728665</v>
      </c>
      <c r="H15" s="3">
        <f>(Defunciones!H15/'Población Total'!H15)*1000</f>
        <v>8.8068181818181817</v>
      </c>
      <c r="I15" s="3">
        <f>(Defunciones!I15/'Población Total'!I15)*1000</f>
        <v>12.151339409003038</v>
      </c>
      <c r="J15" s="3">
        <f>(Defunciones!J15/'Población Total'!J15)*1000</f>
        <v>6.5750818387845893</v>
      </c>
      <c r="K15" s="3">
        <f>(Defunciones!K15/'Población Total'!K15)*1000</f>
        <v>8.0097834789417668</v>
      </c>
      <c r="L15" s="3">
        <f>(Defunciones!L15/'Población Total'!L15)*1000</f>
        <v>4.0115467494274055</v>
      </c>
      <c r="M15" s="3">
        <f>(Defunciones!M15/'Población Total'!M15)*1000</f>
        <v>7.7404667046101308</v>
      </c>
      <c r="N15" s="3">
        <f>(Defunciones!N15/'Población Total'!N15)*1000</f>
        <v>5.5087156675115088</v>
      </c>
      <c r="O15" s="3">
        <f>(Defunciones!O15/'Población Total'!O15)*1000</f>
        <v>5.54016620498615</v>
      </c>
      <c r="P15" s="3">
        <f>(Defunciones!P15/'Población Total'!P15)*1000</f>
        <v>5.8672533920058676</v>
      </c>
      <c r="Q15" s="3">
        <f>(Defunciones!Q15/'Población Total'!Q15)*1000</f>
        <v>7.0505119551714328</v>
      </c>
      <c r="R15" s="3">
        <f>(Defunciones!R15/'Población Total'!R15)*1000</f>
        <v>8.5852930197835029</v>
      </c>
      <c r="S15" s="3">
        <f>(Defunciones!S15/'Población Total'!S15)*1000</f>
        <v>7.8203603768407568</v>
      </c>
      <c r="T15" s="3">
        <f>(Defunciones!T15/'Población Total'!T15)*1000</f>
        <v>7.1911556819922309</v>
      </c>
      <c r="U15" s="3">
        <f>(Defunciones!U15/'Población Total'!U15)*1000</f>
        <v>7.7960496562475647</v>
      </c>
      <c r="V15" s="3">
        <f>(Defunciones!V15/'Población Total'!V15)*1000</f>
        <v>8.2345995224769588</v>
      </c>
    </row>
    <row r="16" spans="1:22" x14ac:dyDescent="0.2">
      <c r="B16" s="7">
        <v>2010</v>
      </c>
      <c r="C16" s="3">
        <f>(Defunciones!C16/'Población Total'!C16)*1000</f>
        <v>4.9676267023889258</v>
      </c>
      <c r="D16" s="3">
        <f>(Defunciones!D16/'Población Total'!D16)*1000</f>
        <v>5.9978880675818376</v>
      </c>
      <c r="E16" s="3">
        <f>(Defunciones!E16/'Población Total'!E16)*1000</f>
        <v>7.9868451961475211</v>
      </c>
      <c r="F16" s="3">
        <f>(Defunciones!F16/'Población Total'!F16)*1000</f>
        <v>5.5878663473600181</v>
      </c>
      <c r="G16" s="3">
        <f>(Defunciones!G16/'Población Total'!G16)*1000</f>
        <v>5.9080864114012543</v>
      </c>
      <c r="H16" s="3">
        <f>(Defunciones!H16/'Población Total'!H16)*1000</f>
        <v>7.0343275182892517</v>
      </c>
      <c r="I16" s="3">
        <f>(Defunciones!I16/'Población Total'!I16)*1000</f>
        <v>12.768269491985873</v>
      </c>
      <c r="J16" s="3">
        <f>(Defunciones!J16/'Población Total'!J16)*1000</f>
        <v>6.8957831241380267</v>
      </c>
      <c r="K16" s="3">
        <f>(Defunciones!K16/'Población Total'!K16)*1000</f>
        <v>7.8679769994037008</v>
      </c>
      <c r="L16" s="3">
        <f>(Defunciones!L16/'Población Total'!L16)*1000</f>
        <v>3.8631780204813913</v>
      </c>
      <c r="M16" s="3">
        <f>(Defunciones!M16/'Población Total'!M16)*1000</f>
        <v>6.8965517241379306</v>
      </c>
      <c r="N16" s="3">
        <f>(Defunciones!N16/'Población Total'!N16)*1000</f>
        <v>5.6860878713491312</v>
      </c>
      <c r="O16" s="3">
        <f>(Defunciones!O16/'Población Total'!O16)*1000</f>
        <v>12.211668928086839</v>
      </c>
      <c r="P16" s="3">
        <f>(Defunciones!P16/'Población Total'!P16)*1000</f>
        <v>5.3616500141882106</v>
      </c>
      <c r="Q16" s="3">
        <f>(Defunciones!Q16/'Población Total'!Q16)*1000</f>
        <v>6.9041407634845866</v>
      </c>
      <c r="R16" s="3">
        <f>(Defunciones!R16/'Población Total'!R16)*1000</f>
        <v>10.316164464895355</v>
      </c>
      <c r="S16" s="3">
        <f>(Defunciones!S16/'Población Total'!S16)*1000</f>
        <v>5.9010440308669994</v>
      </c>
      <c r="T16" s="3">
        <f>(Defunciones!T16/'Población Total'!T16)*1000</f>
        <v>7.1168650752971159</v>
      </c>
      <c r="U16" s="3">
        <f>(Defunciones!U16/'Población Total'!U16)*1000</f>
        <v>7.7017312798091018</v>
      </c>
      <c r="V16" s="3">
        <f>(Defunciones!V16/'Población Total'!V16)*1000</f>
        <v>8.1250238855885577</v>
      </c>
    </row>
    <row r="17" spans="2:22" x14ac:dyDescent="0.2">
      <c r="B17" s="7">
        <v>2011</v>
      </c>
      <c r="C17" s="3">
        <f>(Defunciones!C17/'Población Total'!C17)*1000</f>
        <v>4.7372719847536073</v>
      </c>
      <c r="D17" s="3">
        <f>(Defunciones!D17/'Población Total'!D17)*1000</f>
        <v>6.5526945856260763</v>
      </c>
      <c r="E17" s="3">
        <f>(Defunciones!E17/'Población Total'!E17)*1000</f>
        <v>5.922767116796968</v>
      </c>
      <c r="F17" s="3">
        <f>(Defunciones!F17/'Población Total'!F17)*1000</f>
        <v>5.6280178089922872</v>
      </c>
      <c r="G17" s="3">
        <f>(Defunciones!G17/'Población Total'!G17)*1000</f>
        <v>5.6850483229107445</v>
      </c>
      <c r="H17" s="3">
        <f>(Defunciones!H17/'Población Total'!H17)*1000</f>
        <v>9.795918367346939</v>
      </c>
      <c r="I17" s="3">
        <f>(Defunciones!I17/'Población Total'!I17)*1000</f>
        <v>7.3509392866866321</v>
      </c>
      <c r="J17" s="3">
        <f>(Defunciones!J17/'Población Total'!J17)*1000</f>
        <v>5.98212115483296</v>
      </c>
      <c r="K17" s="3">
        <f>(Defunciones!K17/'Población Total'!K17)*1000</f>
        <v>7.8693026776754751</v>
      </c>
      <c r="L17" s="3">
        <f>(Defunciones!L17/'Población Total'!L17)*1000</f>
        <v>4.0498599581135979</v>
      </c>
      <c r="M17" s="3">
        <f>(Defunciones!M17/'Población Total'!M17)*1000</f>
        <v>6.566706796541534</v>
      </c>
      <c r="N17" s="3">
        <f>(Defunciones!N17/'Población Total'!N17)*1000</f>
        <v>5.5529388433030071</v>
      </c>
      <c r="O17" s="3">
        <f>(Defunciones!O17/'Población Total'!O17)*1000</f>
        <v>7.8125</v>
      </c>
      <c r="P17" s="3">
        <f>(Defunciones!P17/'Población Total'!P17)*1000</f>
        <v>6.0134054941992634</v>
      </c>
      <c r="Q17" s="3">
        <f>(Defunciones!Q17/'Población Total'!Q17)*1000</f>
        <v>6.8510573521930196</v>
      </c>
      <c r="R17" s="3">
        <f>(Defunciones!R17/'Población Total'!R17)*1000</f>
        <v>11.111934217349434</v>
      </c>
      <c r="S17" s="3">
        <f>(Defunciones!S17/'Población Total'!S17)*1000</f>
        <v>7.2205424432510492</v>
      </c>
      <c r="T17" s="3">
        <f>(Defunciones!T17/'Población Total'!T17)*1000</f>
        <v>7.1483620335989011</v>
      </c>
      <c r="U17" s="3">
        <f>(Defunciones!U17/'Población Total'!U17)*1000</f>
        <v>7.799288280222628</v>
      </c>
      <c r="V17" s="3">
        <f>(Defunciones!V17/'Población Total'!V17)*1000</f>
        <v>8.2201090800216896</v>
      </c>
    </row>
    <row r="18" spans="2:22" x14ac:dyDescent="0.2">
      <c r="B18" s="7">
        <v>2012</v>
      </c>
      <c r="C18" s="3">
        <f>(Defunciones!C18/'Población Total'!C18)*1000</f>
        <v>5.1006783100998776</v>
      </c>
      <c r="D18" s="3">
        <f>(Defunciones!D18/'Población Total'!D18)*1000</f>
        <v>6.8954058320179445</v>
      </c>
      <c r="E18" s="3">
        <f>(Defunciones!E18/'Población Total'!E18)*1000</f>
        <v>7.6281287246722291</v>
      </c>
      <c r="F18" s="3">
        <f>(Defunciones!F18/'Población Total'!F18)*1000</f>
        <v>5.4119608883498831</v>
      </c>
      <c r="G18" s="3">
        <f>(Defunciones!G18/'Población Total'!G18)*1000</f>
        <v>6.4655172413793105</v>
      </c>
      <c r="H18" s="3">
        <f>(Defunciones!H18/'Población Total'!H18)*1000</f>
        <v>7.325013564839935</v>
      </c>
      <c r="I18" s="3">
        <f>(Defunciones!I18/'Población Total'!I18)*1000</f>
        <v>10.485651214128035</v>
      </c>
      <c r="J18" s="3">
        <f>(Defunciones!J18/'Población Total'!J18)*1000</f>
        <v>6.4513580767053309</v>
      </c>
      <c r="K18" s="3">
        <f>(Defunciones!K18/'Población Total'!K18)*1000</f>
        <v>8.0203301535159213</v>
      </c>
      <c r="L18" s="3">
        <f>(Defunciones!L18/'Población Total'!L18)*1000</f>
        <v>4.2374945204812233</v>
      </c>
      <c r="M18" s="3">
        <f>(Defunciones!M18/'Población Total'!M18)*1000</f>
        <v>7.8757147480850147</v>
      </c>
      <c r="N18" s="3">
        <f>(Defunciones!N18/'Población Total'!N18)*1000</f>
        <v>5.556094720496894</v>
      </c>
      <c r="O18" s="3">
        <f>(Defunciones!O18/'Población Total'!O18)*1000</f>
        <v>1.3404825737265416</v>
      </c>
      <c r="P18" s="3">
        <f>(Defunciones!P18/'Población Total'!P18)*1000</f>
        <v>5.9308884731949938</v>
      </c>
      <c r="Q18" s="3">
        <f>(Defunciones!Q18/'Población Total'!Q18)*1000</f>
        <v>7.0064540697928113</v>
      </c>
      <c r="R18" s="3">
        <f>(Defunciones!R18/'Población Total'!R18)*1000</f>
        <v>10.672438241659826</v>
      </c>
      <c r="S18" s="3">
        <f>(Defunciones!S18/'Población Total'!S18)*1000</f>
        <v>7.8931669037676109</v>
      </c>
      <c r="T18" s="3">
        <f>(Defunciones!T18/'Población Total'!T18)*1000</f>
        <v>7.3274112819587858</v>
      </c>
      <c r="U18" s="3">
        <f>(Defunciones!U18/'Población Total'!U18)*1000</f>
        <v>8.0900735326749107</v>
      </c>
      <c r="V18" s="3">
        <f>(Defunciones!V18/'Población Total'!V18)*1000</f>
        <v>8.525277972829171</v>
      </c>
    </row>
    <row r="19" spans="2:22" x14ac:dyDescent="0.2">
      <c r="B19" s="7">
        <v>2013</v>
      </c>
      <c r="C19" s="3">
        <f>(Defunciones!C19/'Población Total'!C19)*1000</f>
        <v>5.3852418104920279</v>
      </c>
      <c r="D19" s="3">
        <f>(Defunciones!D19/'Población Total'!D19)*1000</f>
        <v>6.268299723699946</v>
      </c>
      <c r="E19" s="3">
        <f>(Defunciones!E19/'Población Total'!E19)*1000</f>
        <v>6.7178502879078694</v>
      </c>
      <c r="F19" s="3">
        <f>(Defunciones!F19/'Población Total'!F19)*1000</f>
        <v>5.1447784122199351</v>
      </c>
      <c r="G19" s="3">
        <f>(Defunciones!G19/'Población Total'!G19)*1000</f>
        <v>5.4450952891675604</v>
      </c>
      <c r="H19" s="3">
        <f>(Defunciones!H19/'Población Total'!H19)*1000</f>
        <v>10.955902492467816</v>
      </c>
      <c r="I19" s="3">
        <f>(Defunciones!I19/'Población Total'!I19)*1000</f>
        <v>8.6519676248953381</v>
      </c>
      <c r="J19" s="3">
        <f>(Defunciones!J19/'Población Total'!J19)*1000</f>
        <v>5.7624972544155462</v>
      </c>
      <c r="K19" s="3">
        <f>(Defunciones!K19/'Población Total'!K19)*1000</f>
        <v>7.8384601717917457</v>
      </c>
      <c r="L19" s="3">
        <f>(Defunciones!L19/'Población Total'!L19)*1000</f>
        <v>3.6915887850467288</v>
      </c>
      <c r="M19" s="3">
        <f>(Defunciones!M19/'Población Total'!M19)*1000</f>
        <v>7.5285007528500749</v>
      </c>
      <c r="N19" s="3">
        <f>(Defunciones!N19/'Población Total'!N19)*1000</f>
        <v>4.8055084036627056</v>
      </c>
      <c r="O19" s="3">
        <f>(Defunciones!O19/'Población Total'!O19)*1000</f>
        <v>4.0760869565217392</v>
      </c>
      <c r="P19" s="3">
        <f>(Defunciones!P19/'Población Total'!P19)*1000</f>
        <v>5.6060758909913675</v>
      </c>
      <c r="Q19" s="3">
        <f>(Defunciones!Q19/'Población Total'!Q19)*1000</f>
        <v>6.6922431175026089</v>
      </c>
      <c r="R19" s="3">
        <f>(Defunciones!R19/'Población Total'!R19)*1000</f>
        <v>8.769299955029231</v>
      </c>
      <c r="S19" s="3">
        <f>(Defunciones!S19/'Población Total'!S19)*1000</f>
        <v>7.6322328718494852</v>
      </c>
      <c r="T19" s="3">
        <f>(Defunciones!T19/'Población Total'!T19)*1000</f>
        <v>7.0375118194263875</v>
      </c>
      <c r="U19" s="3">
        <f>(Defunciones!U19/'Población Total'!U19)*1000</f>
        <v>7.782898712131086</v>
      </c>
      <c r="V19" s="3">
        <f>(Defunciones!V19/'Población Total'!V19)*1000</f>
        <v>8.2839125314877844</v>
      </c>
    </row>
    <row r="20" spans="2:22" x14ac:dyDescent="0.2">
      <c r="B20" s="7">
        <v>2014</v>
      </c>
      <c r="C20" s="3">
        <f>(Defunciones!C20/'Población Total'!C20)*1000</f>
        <v>5.8485639686684072</v>
      </c>
      <c r="D20" s="3">
        <f>(Defunciones!D20/'Población Total'!D20)*1000</f>
        <v>6.6088393225939699</v>
      </c>
      <c r="E20" s="3">
        <f>(Defunciones!E20/'Población Total'!E20)*1000</f>
        <v>8.9605734767025087</v>
      </c>
      <c r="F20" s="3">
        <f>(Defunciones!F20/'Población Total'!F20)*1000</f>
        <v>5.766444075949746</v>
      </c>
      <c r="G20" s="3">
        <f>(Defunciones!G20/'Población Total'!G20)*1000</f>
        <v>5.1381124630055908</v>
      </c>
      <c r="H20" s="3">
        <f>(Defunciones!H20/'Población Total'!H20)*1000</f>
        <v>7.4328187535734704</v>
      </c>
      <c r="I20" s="3">
        <f>(Defunciones!I20/'Población Total'!I20)*1000</f>
        <v>8.8927137119908206</v>
      </c>
      <c r="J20" s="3">
        <f>(Defunciones!J20/'Población Total'!J20)*1000</f>
        <v>6.420059059270196</v>
      </c>
      <c r="K20" s="3">
        <f>(Defunciones!K20/'Población Total'!K20)*1000</f>
        <v>8.241123417526147</v>
      </c>
      <c r="L20" s="3">
        <f>(Defunciones!L20/'Población Total'!L20)*1000</f>
        <v>4.3730086041201739</v>
      </c>
      <c r="M20" s="3">
        <f>(Defunciones!M20/'Población Total'!M20)*1000</f>
        <v>7.7165525486360176</v>
      </c>
      <c r="N20" s="3">
        <f>(Defunciones!N20/'Población Total'!N20)*1000</f>
        <v>5.2708020989505249</v>
      </c>
      <c r="O20" s="3">
        <f>(Defunciones!O20/'Población Total'!O20)*1000</f>
        <v>12.448132780082986</v>
      </c>
      <c r="P20" s="3">
        <f>(Defunciones!P20/'Población Total'!P20)*1000</f>
        <v>6.8593826555609994</v>
      </c>
      <c r="Q20" s="3">
        <f>(Defunciones!Q20/'Población Total'!Q20)*1000</f>
        <v>7.2164804830623668</v>
      </c>
      <c r="R20" s="3">
        <f>(Defunciones!R20/'Población Total'!R20)*1000</f>
        <v>10.961214165261383</v>
      </c>
      <c r="S20" s="3">
        <f>(Defunciones!S20/'Población Total'!S20)*1000</f>
        <v>8.3515055908690208</v>
      </c>
      <c r="T20" s="3">
        <f>(Defunciones!T20/'Población Total'!T20)*1000</f>
        <v>7.5383731368313063</v>
      </c>
      <c r="U20" s="3">
        <f>(Defunciones!U20/'Población Total'!U20)*1000</f>
        <v>7.8933102285622807</v>
      </c>
      <c r="V20" s="3">
        <f>(Defunciones!V20/'Población Total'!V20)*1000</f>
        <v>8.4630885396251525</v>
      </c>
    </row>
    <row r="21" spans="2:22" x14ac:dyDescent="0.2">
      <c r="B21" s="7">
        <v>2015</v>
      </c>
      <c r="C21" s="3">
        <f>(Defunciones!C21/'Población Total'!C21)*1000</f>
        <v>5.7627910598863012</v>
      </c>
      <c r="D21" s="3">
        <f>(Defunciones!D21/'Población Total'!D21)*1000</f>
        <v>7.478017914372586</v>
      </c>
      <c r="E21" s="3">
        <f>(Defunciones!E21/'Población Total'!E21)*1000</f>
        <v>9.4093047569262946</v>
      </c>
      <c r="F21" s="3">
        <f>(Defunciones!F21/'Población Total'!F21)*1000</f>
        <v>5.9461245082434901</v>
      </c>
      <c r="G21" s="3">
        <f>(Defunciones!G21/'Población Total'!G21)*1000</f>
        <v>5.8148991541964863</v>
      </c>
      <c r="H21" s="3">
        <f>(Defunciones!H21/'Población Total'!H21)*1000</f>
        <v>8.7770626097132816</v>
      </c>
      <c r="I21" s="3">
        <f>(Defunciones!I21/'Población Total'!I21)*1000</f>
        <v>8.4204413472706161</v>
      </c>
      <c r="J21" s="3">
        <f>(Defunciones!J21/'Población Total'!J21)*1000</f>
        <v>7.0815865849725892</v>
      </c>
      <c r="K21" s="3">
        <f>(Defunciones!K21/'Población Total'!K21)*1000</f>
        <v>8.8275086535589402</v>
      </c>
      <c r="L21" s="3">
        <f>(Defunciones!L21/'Población Total'!L21)*1000</f>
        <v>4.7179900104424846</v>
      </c>
      <c r="M21" s="3">
        <f>(Defunciones!M21/'Población Total'!M21)*1000</f>
        <v>6.3401836466987316</v>
      </c>
      <c r="N21" s="3">
        <f>(Defunciones!N21/'Población Total'!N21)*1000</f>
        <v>5.8653065955720409</v>
      </c>
      <c r="O21" s="3">
        <f>(Defunciones!O21/'Población Total'!O21)*1000</f>
        <v>11.267605633802818</v>
      </c>
      <c r="P21" s="3">
        <f>(Defunciones!P21/'Población Total'!P21)*1000</f>
        <v>6.7415397380430271</v>
      </c>
      <c r="Q21" s="3">
        <f>(Defunciones!Q21/'Población Total'!Q21)*1000</f>
        <v>7.6728214032166528</v>
      </c>
      <c r="R21" s="3">
        <f>(Defunciones!R21/'Población Total'!R21)*1000</f>
        <v>8.8441128970237646</v>
      </c>
      <c r="S21" s="3">
        <f>(Defunciones!S21/'Población Total'!S21)*1000</f>
        <v>8.904967302073187</v>
      </c>
      <c r="T21" s="3">
        <f>(Defunciones!T21/'Población Total'!T21)*1000</f>
        <v>7.9780327850737853</v>
      </c>
      <c r="U21" s="3">
        <f>(Defunciones!U21/'Población Total'!U21)*1000</f>
        <v>8.572524274491748</v>
      </c>
      <c r="V21" s="3">
        <f>(Defunciones!V21/'Población Total'!V21)*1000</f>
        <v>9.0632407738937957</v>
      </c>
    </row>
    <row r="22" spans="2:22" x14ac:dyDescent="0.2">
      <c r="B22" s="7">
        <v>2016</v>
      </c>
      <c r="C22" s="3">
        <f>(Defunciones!C22/'Población Total'!C22)*1000</f>
        <v>5.3874310460380475</v>
      </c>
      <c r="D22" s="3">
        <f>(Defunciones!D22/'Población Total'!D22)*1000</f>
        <v>6.4157927205428749</v>
      </c>
      <c r="E22" s="3">
        <f>(Defunciones!E22/'Población Total'!E22)*1000</f>
        <v>8.4521922873745385</v>
      </c>
      <c r="F22" s="3">
        <f>(Defunciones!F22/'Población Total'!F22)*1000</f>
        <v>5.5766227972339948</v>
      </c>
      <c r="G22" s="3">
        <f>(Defunciones!G22/'Población Total'!G22)*1000</f>
        <v>5.6799871092491143</v>
      </c>
      <c r="H22" s="3">
        <f>(Defunciones!H22/'Población Total'!H22)*1000</f>
        <v>7.5515538774324718</v>
      </c>
      <c r="I22" s="3">
        <f>(Defunciones!I22/'Población Total'!I22)*1000</f>
        <v>11.816838995568686</v>
      </c>
      <c r="J22" s="3">
        <f>(Defunciones!J22/'Población Total'!J22)*1000</f>
        <v>6.8270397233048552</v>
      </c>
      <c r="K22" s="3">
        <f>(Defunciones!K22/'Población Total'!K22)*1000</f>
        <v>8.5798291415425769</v>
      </c>
      <c r="L22" s="3">
        <f>(Defunciones!L22/'Población Total'!L22)*1000</f>
        <v>4.4747907263819773</v>
      </c>
      <c r="M22" s="3">
        <f>(Defunciones!M22/'Población Total'!M22)*1000</f>
        <v>8.0166922907972751</v>
      </c>
      <c r="N22" s="3">
        <f>(Defunciones!N22/'Población Total'!N22)*1000</f>
        <v>5.0223848373974507</v>
      </c>
      <c r="O22" s="3">
        <f>(Defunciones!O22/'Población Total'!O22)*1000</f>
        <v>4.2432814710042432</v>
      </c>
      <c r="P22" s="3">
        <f>(Defunciones!P22/'Población Total'!P22)*1000</f>
        <v>6.6385389313427545</v>
      </c>
      <c r="Q22" s="3">
        <f>(Defunciones!Q22/'Población Total'!Q22)*1000</f>
        <v>7.3987454258257239</v>
      </c>
      <c r="R22" s="3">
        <f>(Defunciones!R22/'Población Total'!R22)*1000</f>
        <v>11.591067150915695</v>
      </c>
      <c r="S22" s="3">
        <f>(Defunciones!S22/'Población Total'!S22)*1000</f>
        <v>6.9444444444444438</v>
      </c>
      <c r="T22" s="3">
        <f>(Defunciones!T22/'Población Total'!T22)*1000</f>
        <v>7.7008625800805008</v>
      </c>
      <c r="U22" s="3">
        <f>(Defunciones!U22/'Población Total'!U22)*1000</f>
        <v>8.2534712540028394</v>
      </c>
      <c r="V22" s="3">
        <f>(Defunciones!V22/'Población Total'!V22)*1000</f>
        <v>8.8195315300330304</v>
      </c>
    </row>
    <row r="23" spans="2:22" x14ac:dyDescent="0.2">
      <c r="B23" s="7">
        <v>2017</v>
      </c>
      <c r="C23" s="3">
        <f>(Defunciones!C23/'Población Total'!C23)*1000</f>
        <v>6.027635174826961</v>
      </c>
      <c r="D23" s="3">
        <f>(Defunciones!D23/'Población Total'!D23)*1000</f>
        <v>6.7152103559870548</v>
      </c>
      <c r="E23" s="3">
        <f>(Defunciones!E23/'Población Total'!E23)*1000</f>
        <v>6.905710491367862</v>
      </c>
      <c r="F23" s="3">
        <f>(Defunciones!F23/'Población Total'!F23)*1000</f>
        <v>6.2155999941910274</v>
      </c>
      <c r="G23" s="3">
        <f>(Defunciones!G23/'Población Total'!G23)*1000</f>
        <v>6.2408658213848405</v>
      </c>
      <c r="H23" s="3">
        <f>(Defunciones!H23/'Población Total'!H23)*1000</f>
        <v>7.8442765833817552</v>
      </c>
      <c r="I23" s="3">
        <f>(Defunciones!I23/'Población Total'!I23)*1000</f>
        <v>10.345846881466153</v>
      </c>
      <c r="J23" s="3">
        <f>(Defunciones!J23/'Población Total'!J23)*1000</f>
        <v>7.5938555165556725</v>
      </c>
      <c r="K23" s="3">
        <f>(Defunciones!K23/'Población Total'!K23)*1000</f>
        <v>8.4516398887877369</v>
      </c>
      <c r="L23" s="3">
        <f>(Defunciones!L23/'Población Total'!L23)*1000</f>
        <v>4.9772524011354351</v>
      </c>
      <c r="M23" s="3">
        <f>(Defunciones!M23/'Población Total'!M23)*1000</f>
        <v>9.3684558580403401</v>
      </c>
      <c r="N23" s="3">
        <f>(Defunciones!N23/'Población Total'!N23)*1000</f>
        <v>5.6493420178120433</v>
      </c>
      <c r="O23" s="3">
        <f>(Defunciones!O23/'Población Total'!O23)*1000</f>
        <v>12.67605633802817</v>
      </c>
      <c r="P23" s="3">
        <f>(Defunciones!P23/'Población Total'!P23)*1000</f>
        <v>6.3071446507437114</v>
      </c>
      <c r="Q23" s="3">
        <f>(Defunciones!Q23/'Población Total'!Q23)*1000</f>
        <v>7.5211662450375014</v>
      </c>
      <c r="R23" s="3">
        <f>(Defunciones!R23/'Población Total'!R23)*1000</f>
        <v>10.909935004642525</v>
      </c>
      <c r="S23" s="3">
        <f>(Defunciones!S23/'Población Total'!S23)*1000</f>
        <v>8.0697523420832944</v>
      </c>
      <c r="T23" s="3">
        <f>(Defunciones!T23/'Población Total'!T23)*1000</f>
        <v>7.7933785718885202</v>
      </c>
      <c r="U23" s="3">
        <f>(Defunciones!U23/'Población Total'!U23)*1000</f>
        <v>8.50065991870947</v>
      </c>
      <c r="V23" s="3">
        <f>(Defunciones!V23/'Población Total'!V23)*1000</f>
        <v>9.1153868583899058</v>
      </c>
    </row>
    <row r="24" spans="2:22" x14ac:dyDescent="0.2">
      <c r="B24" s="7">
        <v>2018</v>
      </c>
      <c r="C24" s="3">
        <f>(Defunciones!C24/'Población Total'!C24)*1000</f>
        <v>6.6898849941118987</v>
      </c>
      <c r="D24" s="3">
        <f>(Defunciones!D24/'Población Total'!D24)*1000</f>
        <v>7.5032127015711154</v>
      </c>
      <c r="E24" s="3">
        <f>(Defunciones!E24/'Población Total'!E24)*1000</f>
        <v>11.671087533156498</v>
      </c>
      <c r="F24" s="3">
        <f>(Defunciones!F24/'Población Total'!F24)*1000</f>
        <v>7.0557671301626668</v>
      </c>
      <c r="G24" s="3">
        <f>(Defunciones!G24/'Población Total'!G24)*1000</f>
        <v>5.7457877164376123</v>
      </c>
      <c r="H24" s="3">
        <f>(Defunciones!H24/'Población Total'!H24)*1000</f>
        <v>7.6988879384088964</v>
      </c>
      <c r="I24" s="3">
        <f>(Defunciones!I24/'Población Total'!I24)*1000</f>
        <v>11.202830188679245</v>
      </c>
      <c r="J24" s="3">
        <f>(Defunciones!J24/'Población Total'!J24)*1000</f>
        <v>7.639662581569314</v>
      </c>
      <c r="K24" s="3">
        <f>(Defunciones!K24/'Población Total'!K24)*1000</f>
        <v>8.6913730723294549</v>
      </c>
      <c r="L24" s="3">
        <f>(Defunciones!L24/'Población Total'!L24)*1000</f>
        <v>4.9733349869775516</v>
      </c>
      <c r="M24" s="3">
        <f>(Defunciones!M24/'Población Total'!M24)*1000</f>
        <v>8.8835270892739633</v>
      </c>
      <c r="N24" s="3">
        <f>(Defunciones!N24/'Población Total'!N24)*1000</f>
        <v>5.7492460894278956</v>
      </c>
      <c r="O24" s="3">
        <f>(Defunciones!O24/'Población Total'!O24)*1000</f>
        <v>4.1958041958041958</v>
      </c>
      <c r="P24" s="3">
        <f>(Defunciones!P24/'Población Total'!P24)*1000</f>
        <v>6.2846092994638303</v>
      </c>
      <c r="Q24" s="3">
        <f>(Defunciones!Q24/'Población Total'!Q24)*1000</f>
        <v>7.7502802990248627</v>
      </c>
      <c r="R24" s="3">
        <f>(Defunciones!R24/'Población Total'!R24)*1000</f>
        <v>11.813759555246699</v>
      </c>
      <c r="S24" s="3">
        <f>(Defunciones!S24/'Población Total'!S24)*1000</f>
        <v>8.9795542457174431</v>
      </c>
      <c r="T24" s="3">
        <f>(Defunciones!T24/'Población Total'!T24)*1000</f>
        <v>8.1182313796484245</v>
      </c>
      <c r="U24" s="3">
        <f>(Defunciones!U24/'Población Total'!U24)*1000</f>
        <v>8.6834991808604727</v>
      </c>
      <c r="V24" s="3">
        <f>(Defunciones!V24/'Población Total'!V24)*1000</f>
        <v>9.1544032508200459</v>
      </c>
    </row>
    <row r="25" spans="2:22" x14ac:dyDescent="0.2">
      <c r="B25" s="7">
        <v>2019</v>
      </c>
      <c r="C25" s="3">
        <f>(Defunciones!C25/'Población Total'!C25)*1000</f>
        <v>6.2213409344404509</v>
      </c>
      <c r="D25" s="3">
        <f>(Defunciones!D25/'Población Total'!D25)*1000</f>
        <v>7.4883626796195104</v>
      </c>
      <c r="E25" s="3">
        <f>(Defunciones!E25/'Población Total'!E25)*1000</f>
        <v>8.3445491251682373</v>
      </c>
      <c r="F25" s="3">
        <f>(Defunciones!F25/'Población Total'!F25)*1000</f>
        <v>5.5043447627994357</v>
      </c>
      <c r="G25" s="3">
        <f>(Defunciones!G25/'Población Total'!G25)*1000</f>
        <v>4.7983548497657944</v>
      </c>
      <c r="H25" s="3">
        <f>(Defunciones!H25/'Población Total'!H25)*1000</f>
        <v>8.2339579784213512</v>
      </c>
      <c r="I25" s="3">
        <f>(Defunciones!I25/'Población Total'!I25)*1000</f>
        <v>12.144549763033176</v>
      </c>
      <c r="J25" s="3">
        <f>(Defunciones!J25/'Población Total'!J25)*1000</f>
        <v>6.3131155910296481</v>
      </c>
      <c r="K25" s="3">
        <f>(Defunciones!K25/'Población Total'!K25)*1000</f>
        <v>8.3806951661347515</v>
      </c>
      <c r="L25" s="3">
        <f>(Defunciones!L25/'Población Total'!L25)*1000</f>
        <v>4.7376181383094433</v>
      </c>
      <c r="M25" s="3">
        <f>(Defunciones!M25/'Población Total'!M25)*1000</f>
        <v>6.8285280728376332</v>
      </c>
      <c r="N25" s="3">
        <f>(Defunciones!N25/'Población Total'!N25)*1000</f>
        <v>5.2777718900358206</v>
      </c>
      <c r="O25" s="3">
        <f>(Defunciones!O25/'Población Total'!O25)*1000</f>
        <v>6.7024128686327078</v>
      </c>
      <c r="P25" s="3">
        <f>(Defunciones!P25/'Población Total'!P25)*1000</f>
        <v>6.5539389172892912</v>
      </c>
      <c r="Q25" s="3">
        <f>(Defunciones!Q25/'Población Total'!Q25)*1000</f>
        <v>7.275774091084565</v>
      </c>
      <c r="R25" s="3">
        <f>(Defunciones!R25/'Población Total'!R25)*1000</f>
        <v>8.9333846746245662</v>
      </c>
      <c r="S25" s="3">
        <f>(Defunciones!S25/'Población Total'!S25)*1000</f>
        <v>6.7277735133426644</v>
      </c>
      <c r="T25" s="3">
        <f>(Defunciones!T25/'Población Total'!T25)*1000</f>
        <v>7.6778885355205393</v>
      </c>
      <c r="U25" s="3">
        <f>(Defunciones!U25/'Población Total'!U25)*1000</f>
        <v>8.3792475612770723</v>
      </c>
      <c r="V25" s="3">
        <f>(Defunciones!V25/'Población Total'!V25)*1000</f>
        <v>8.903609663785776</v>
      </c>
    </row>
    <row r="26" spans="2:22" x14ac:dyDescent="0.2">
      <c r="B26" s="7">
        <v>2020</v>
      </c>
      <c r="C26" s="3">
        <f>(Defunciones!C26/'Población Total'!C26)*1000</f>
        <v>5.8537770221034737</v>
      </c>
      <c r="D26" s="3">
        <f>(Defunciones!D26/'Población Total'!D26)*1000</f>
        <v>6.9406104582380319</v>
      </c>
      <c r="E26" s="3">
        <f>(Defunciones!E26/'Población Total'!E26)*1000</f>
        <v>10.548523206751055</v>
      </c>
      <c r="F26" s="3">
        <f>(Defunciones!F26/'Población Total'!F26)*1000</f>
        <v>6.8263334490338998</v>
      </c>
      <c r="G26" s="3">
        <f>(Defunciones!G26/'Población Total'!G26)*1000</f>
        <v>5.0489939412072706</v>
      </c>
      <c r="H26" s="3">
        <f>(Defunciones!H26/'Población Total'!H26)*1000</f>
        <v>11.573436208321851</v>
      </c>
      <c r="I26" s="3">
        <f>(Defunciones!I26/'Población Total'!I26)*1000</f>
        <v>12.61366969785861</v>
      </c>
      <c r="J26" s="3">
        <f>(Defunciones!J26/'Población Total'!J26)*1000</f>
        <v>7.0741335393604308</v>
      </c>
      <c r="K26" s="3">
        <f>(Defunciones!K26/'Población Total'!K26)*1000</f>
        <v>9.305742834422432</v>
      </c>
      <c r="L26" s="3">
        <f>(Defunciones!L26/'Población Total'!L26)*1000</f>
        <v>4.8479454781783904</v>
      </c>
      <c r="M26" s="3">
        <f>(Defunciones!M26/'Población Total'!M26)*1000</f>
        <v>8.6827615417196107</v>
      </c>
      <c r="N26" s="3">
        <f>(Defunciones!N26/'Población Total'!N26)*1000</f>
        <v>6.6231955380577423</v>
      </c>
      <c r="O26" s="3">
        <f>(Defunciones!O26/'Población Total'!O26)*1000</f>
        <v>9.4979647218453191</v>
      </c>
      <c r="P26" s="3">
        <f>(Defunciones!P26/'Población Total'!P26)*1000</f>
        <v>7.2000693982592603</v>
      </c>
      <c r="Q26" s="3">
        <f>(Defunciones!Q26/'Población Total'!Q26)*1000</f>
        <v>8.0549668956317877</v>
      </c>
      <c r="R26" s="3">
        <f>(Defunciones!R26/'Población Total'!R26)*1000</f>
        <v>14.795607077486272</v>
      </c>
      <c r="S26" s="3">
        <f>(Defunciones!S26/'Población Total'!S26)*1000</f>
        <v>8.6005380849468533</v>
      </c>
      <c r="T26" s="3">
        <f>(Defunciones!T26/'Población Total'!T26)*1000</f>
        <v>8.4072791117016212</v>
      </c>
      <c r="U26" s="3">
        <f>(Defunciones!U26/'Población Total'!U26)*1000</f>
        <v>9.2695168039453648</v>
      </c>
      <c r="V26" s="3">
        <f>(Defunciones!V26/'Población Total'!V26)*1000</f>
        <v>10.406063797245126</v>
      </c>
    </row>
    <row r="27" spans="2:22" x14ac:dyDescent="0.2">
      <c r="B27" s="7">
        <v>2021</v>
      </c>
      <c r="C27" s="3">
        <f>(Defunciones!C27/'Población Total'!C27)*1000</f>
        <v>6.0189165950128976</v>
      </c>
      <c r="D27" s="3">
        <f>(Defunciones!D27/'Población Total'!D27)*1000</f>
        <v>8.1241617168039859</v>
      </c>
      <c r="E27" s="3">
        <f>(Defunciones!E27/'Población Total'!E27)*1000</f>
        <v>12.179321067634101</v>
      </c>
      <c r="F27" s="3">
        <f>(Defunciones!F27/'Población Total'!F27)*1000</f>
        <v>7.0366360891117319</v>
      </c>
      <c r="G27" s="3">
        <f>(Defunciones!G27/'Población Total'!G27)*1000</f>
        <v>6.1597900568596007</v>
      </c>
      <c r="H27" s="3">
        <f>(Defunciones!H27/'Población Total'!H27)*1000</f>
        <v>8.3512931034482758</v>
      </c>
      <c r="I27" s="3">
        <f>(Defunciones!I27/'Población Total'!I27)*1000</f>
        <v>13.043478260869565</v>
      </c>
      <c r="J27" s="3">
        <f>(Defunciones!J27/'Población Total'!J27)*1000</f>
        <v>7.0957195616637403</v>
      </c>
      <c r="K27" s="3">
        <f>(Defunciones!K27/'Población Total'!K27)*1000</f>
        <v>9.5028619426572334</v>
      </c>
      <c r="L27" s="3">
        <f>(Defunciones!L27/'Población Total'!L27)*1000</f>
        <v>5.5565802822097199</v>
      </c>
      <c r="M27" s="3">
        <f>(Defunciones!M27/'Población Total'!M27)*1000</f>
        <v>8.1487672377768501</v>
      </c>
      <c r="N27" s="3">
        <f>(Defunciones!N27/'Población Total'!N27)*1000</f>
        <v>6.6479212693311913</v>
      </c>
      <c r="O27" s="3">
        <f>(Defunciones!O27/'Población Total'!O27)*1000</f>
        <v>4.1379310344827589</v>
      </c>
      <c r="P27" s="3">
        <f>(Defunciones!P27/'Población Total'!P27)*1000</f>
        <v>7.4350534853649934</v>
      </c>
      <c r="Q27" s="3">
        <f>(Defunciones!Q27/'Población Total'!Q27)*1000</f>
        <v>8.2957600610936169</v>
      </c>
      <c r="R27" s="3">
        <f>(Defunciones!R27/'Población Total'!R27)*1000</f>
        <v>11.322735452909418</v>
      </c>
      <c r="S27" s="3">
        <f>(Defunciones!S27/'Población Total'!S27)*1000</f>
        <v>8.0427807486631018</v>
      </c>
      <c r="T27" s="3">
        <f>(Defunciones!T27/'Población Total'!T27)*1000</f>
        <v>8.6833906269627406</v>
      </c>
      <c r="U27" s="3">
        <f>(Defunciones!U27/'Población Total'!U27)*1000</f>
        <v>9.3643990426805512</v>
      </c>
      <c r="V27" s="3">
        <f>(Defunciones!V27/'Población Total'!V27)*1000</f>
        <v>9.5123558547625517</v>
      </c>
    </row>
    <row r="28" spans="2:22" x14ac:dyDescent="0.2">
      <c r="B28" s="7">
        <v>2022</v>
      </c>
      <c r="C28" s="3">
        <f>(Defunciones!C28/'Población Total'!C28)*1000</f>
        <v>5.9721144576896856</v>
      </c>
      <c r="D28" s="3">
        <f>(Defunciones!D28/'Población Total'!D28)*1000</f>
        <v>7.6410954758662424</v>
      </c>
      <c r="E28" s="3">
        <f>(Defunciones!E28/'Población Total'!E28)*1000</f>
        <v>9.0090090090090094</v>
      </c>
      <c r="F28" s="3">
        <f>(Defunciones!F28/'Población Total'!F28)*1000</f>
        <v>6.7523236741388732</v>
      </c>
      <c r="G28" s="3">
        <f>(Defunciones!G28/'Población Total'!G28)*1000</f>
        <v>6.856235565819861</v>
      </c>
      <c r="H28" s="3">
        <f>(Defunciones!H28/'Población Total'!H28)*1000</f>
        <v>11.277209546289011</v>
      </c>
      <c r="I28" s="3">
        <f>(Defunciones!I28/'Población Total'!I28)*1000</f>
        <v>15.76834862385321</v>
      </c>
      <c r="J28" s="3">
        <f>(Defunciones!J28/'Población Total'!J28)*1000</f>
        <v>8.1224617307091531</v>
      </c>
      <c r="K28" s="3">
        <f>(Defunciones!K28/'Población Total'!K28)*1000</f>
        <v>9.4201797346116916</v>
      </c>
      <c r="L28" s="3">
        <f>(Defunciones!L28/'Población Total'!L28)*1000</f>
        <v>5.2847981050702773</v>
      </c>
      <c r="M28" s="3">
        <f>(Defunciones!M28/'Población Total'!M28)*1000</f>
        <v>7.2456267467135911</v>
      </c>
      <c r="N28" s="3">
        <f>(Defunciones!N28/'Población Total'!N28)*1000</f>
        <v>5.6951887520022151</v>
      </c>
      <c r="O28" s="3">
        <f>(Defunciones!O28/'Población Total'!O28)*1000</f>
        <v>5.333333333333333</v>
      </c>
      <c r="P28" s="3">
        <f>(Defunciones!P28/'Población Total'!P28)*1000</f>
        <v>7.3671515133901977</v>
      </c>
      <c r="Q28" s="3">
        <f>(Defunciones!Q28/'Población Total'!Q28)*1000</f>
        <v>8.2305378740255293</v>
      </c>
      <c r="R28" s="3">
        <f>(Defunciones!R28/'Población Total'!R28)*1000</f>
        <v>12.10581377970408</v>
      </c>
      <c r="S28" s="3">
        <f>(Defunciones!S28/'Población Total'!S28)*1000</f>
        <v>8.2685425151178578</v>
      </c>
      <c r="T28" s="3">
        <f>(Defunciones!T28/'Población Total'!T28)*1000</f>
        <v>8.5851328439409755</v>
      </c>
      <c r="U28" s="3">
        <f>(Defunciones!U28/'Población Total'!U28)*1000</f>
        <v>9.2894426910843251</v>
      </c>
      <c r="V28" s="3">
        <f>(Defunciones!V28/'Población Total'!V28)*1000</f>
        <v>9.7822620631897514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C29" sqref="C29"/>
    </sheetView>
  </sheetViews>
  <sheetFormatPr baseColWidth="10" defaultColWidth="11.42578125" defaultRowHeight="12.75" x14ac:dyDescent="0.2"/>
  <cols>
    <col min="1" max="1" width="23.85546875" customWidth="1"/>
    <col min="2" max="2" width="11.7109375" customWidth="1"/>
    <col min="3" max="3" width="16.42578125" customWidth="1"/>
    <col min="4" max="4" width="15.7109375" customWidth="1"/>
    <col min="5" max="5" width="8.140625" customWidth="1"/>
    <col min="6" max="6" width="13.28515625" customWidth="1"/>
    <col min="7" max="7" width="9.5703125" customWidth="1"/>
    <col min="8" max="8" width="12.28515625" customWidth="1"/>
    <col min="9" max="9" width="10.5703125" customWidth="1"/>
    <col min="10" max="10" width="10" customWidth="1"/>
    <col min="11" max="11" width="12.5703125" customWidth="1"/>
    <col min="12" max="12" width="7.7109375" customWidth="1"/>
    <col min="13" max="13" width="8.5703125" customWidth="1"/>
    <col min="14" max="14" width="17.7109375" customWidth="1"/>
    <col min="15" max="15" width="7.85546875" customWidth="1"/>
    <col min="16" max="16" width="11.7109375" customWidth="1"/>
    <col min="17" max="17" width="18.5703125" bestFit="1" customWidth="1"/>
    <col min="18" max="18" width="7.28515625" customWidth="1"/>
    <col min="19" max="19" width="7.7109375" customWidth="1"/>
    <col min="20" max="20" width="10" customWidth="1"/>
    <col min="21" max="21" width="10.140625" customWidth="1"/>
    <col min="22" max="22" width="11.7109375" bestFit="1" customWidth="1"/>
  </cols>
  <sheetData>
    <row r="1" spans="1:24" x14ac:dyDescent="0.2">
      <c r="A1" s="17" t="s">
        <v>0</v>
      </c>
    </row>
    <row r="2" spans="1:24" x14ac:dyDescent="0.2">
      <c r="A2" s="8" t="s">
        <v>1</v>
      </c>
    </row>
    <row r="3" spans="1:24" ht="38.25" x14ac:dyDescent="0.2">
      <c r="A3" s="9" t="s">
        <v>14</v>
      </c>
    </row>
    <row r="4" spans="1:24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4" ht="13.5" customHeight="1" x14ac:dyDescent="0.2"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1" t="s">
        <v>29</v>
      </c>
      <c r="R5" s="5" t="s">
        <v>30</v>
      </c>
      <c r="S5" s="5" t="s">
        <v>31</v>
      </c>
      <c r="T5" s="1" t="s">
        <v>32</v>
      </c>
      <c r="U5" s="1" t="s">
        <v>33</v>
      </c>
      <c r="V5" s="1" t="s">
        <v>34</v>
      </c>
    </row>
    <row r="6" spans="1:24" x14ac:dyDescent="0.2">
      <c r="B6" s="1">
        <v>2000</v>
      </c>
      <c r="C6" s="12">
        <v>21649</v>
      </c>
      <c r="D6" s="12">
        <v>17021</v>
      </c>
      <c r="E6" s="12">
        <v>4072</v>
      </c>
      <c r="F6" s="12">
        <v>31964</v>
      </c>
      <c r="G6" s="12">
        <v>13188</v>
      </c>
      <c r="H6" s="12">
        <v>3003</v>
      </c>
      <c r="I6" s="12">
        <v>3124</v>
      </c>
      <c r="J6" s="12">
        <v>47914</v>
      </c>
      <c r="K6" s="12">
        <v>531565</v>
      </c>
      <c r="L6" s="12">
        <v>41912</v>
      </c>
      <c r="M6" s="12">
        <v>6608</v>
      </c>
      <c r="N6" s="12">
        <v>23029</v>
      </c>
      <c r="O6" s="12">
        <v>616</v>
      </c>
      <c r="P6" s="12">
        <v>41281</v>
      </c>
      <c r="Q6" s="12">
        <f>SUM(C6:P6)</f>
        <v>786946</v>
      </c>
      <c r="R6" s="15">
        <v>12509</v>
      </c>
      <c r="S6" s="15">
        <v>17868</v>
      </c>
      <c r="T6" s="12">
        <v>1278851</v>
      </c>
      <c r="U6" s="12">
        <v>7340052</v>
      </c>
      <c r="V6" s="12">
        <v>40499791</v>
      </c>
      <c r="X6" s="12"/>
    </row>
    <row r="7" spans="1:24" x14ac:dyDescent="0.2">
      <c r="B7" s="1">
        <v>2001</v>
      </c>
      <c r="C7" s="12">
        <v>22654</v>
      </c>
      <c r="D7" s="12">
        <v>17488</v>
      </c>
      <c r="E7" s="12">
        <v>4093</v>
      </c>
      <c r="F7" s="12">
        <v>33557</v>
      </c>
      <c r="G7" s="12">
        <v>13483</v>
      </c>
      <c r="H7" s="12">
        <v>3016</v>
      </c>
      <c r="I7" s="12">
        <v>3146</v>
      </c>
      <c r="J7" s="12">
        <v>50263</v>
      </c>
      <c r="K7" s="12">
        <v>534207</v>
      </c>
      <c r="L7" s="12">
        <v>44741</v>
      </c>
      <c r="M7" s="12">
        <v>6593</v>
      </c>
      <c r="N7" s="12">
        <v>24224</v>
      </c>
      <c r="O7" s="12">
        <v>618</v>
      </c>
      <c r="P7" s="12">
        <v>43613</v>
      </c>
      <c r="Q7" s="12">
        <f t="shared" ref="Q7:Q28" si="0">SUM(C7:P7)</f>
        <v>801696</v>
      </c>
      <c r="R7" s="15">
        <v>12471</v>
      </c>
      <c r="S7" s="15">
        <v>17998</v>
      </c>
      <c r="T7" s="12">
        <v>1302240</v>
      </c>
      <c r="U7" s="12">
        <v>7403968</v>
      </c>
      <c r="V7" s="12">
        <v>41116842</v>
      </c>
      <c r="X7" s="12"/>
    </row>
    <row r="8" spans="1:24" x14ac:dyDescent="0.2">
      <c r="B8" s="1">
        <v>2002</v>
      </c>
      <c r="C8" s="12">
        <v>23774</v>
      </c>
      <c r="D8" s="12">
        <v>17941</v>
      </c>
      <c r="E8" s="12">
        <v>4108</v>
      </c>
      <c r="F8" s="12">
        <v>35946</v>
      </c>
      <c r="G8" s="12">
        <v>13900</v>
      </c>
      <c r="H8" s="12">
        <v>2979</v>
      </c>
      <c r="I8" s="12">
        <v>3137</v>
      </c>
      <c r="J8" s="12">
        <v>53270</v>
      </c>
      <c r="K8" s="12">
        <v>535686</v>
      </c>
      <c r="L8" s="12">
        <v>47565</v>
      </c>
      <c r="M8" s="12">
        <v>6600</v>
      </c>
      <c r="N8" s="12">
        <v>25682</v>
      </c>
      <c r="O8" s="12">
        <v>628</v>
      </c>
      <c r="P8" s="12">
        <v>46683</v>
      </c>
      <c r="Q8" s="12">
        <f t="shared" si="0"/>
        <v>817899</v>
      </c>
      <c r="R8" s="15">
        <v>12538</v>
      </c>
      <c r="S8" s="15">
        <v>18255</v>
      </c>
      <c r="T8" s="12">
        <v>1330010</v>
      </c>
      <c r="U8" s="12">
        <v>7478432</v>
      </c>
      <c r="V8" s="12">
        <v>41837894</v>
      </c>
      <c r="X8" s="12"/>
    </row>
    <row r="9" spans="1:24" x14ac:dyDescent="0.2">
      <c r="B9" s="1">
        <v>2003</v>
      </c>
      <c r="C9" s="12">
        <v>25401</v>
      </c>
      <c r="D9" s="12">
        <v>18797</v>
      </c>
      <c r="E9" s="12">
        <v>4269</v>
      </c>
      <c r="F9" s="12">
        <v>40064</v>
      </c>
      <c r="G9" s="12">
        <v>14783</v>
      </c>
      <c r="H9" s="12">
        <v>2942</v>
      </c>
      <c r="I9" s="12">
        <v>3167</v>
      </c>
      <c r="J9" s="12">
        <v>57133</v>
      </c>
      <c r="K9" s="12">
        <v>547105</v>
      </c>
      <c r="L9" s="12">
        <v>52189</v>
      </c>
      <c r="M9" s="12">
        <v>6940</v>
      </c>
      <c r="N9" s="12">
        <v>28007</v>
      </c>
      <c r="O9" s="12">
        <v>624</v>
      </c>
      <c r="P9" s="12">
        <v>50649</v>
      </c>
      <c r="Q9" s="12">
        <f t="shared" si="0"/>
        <v>852070</v>
      </c>
      <c r="R9" s="15">
        <v>12739</v>
      </c>
      <c r="S9" s="15">
        <v>19213</v>
      </c>
      <c r="T9" s="12">
        <v>1374890</v>
      </c>
      <c r="U9" s="12">
        <v>7606848</v>
      </c>
      <c r="V9" s="12">
        <v>42717064</v>
      </c>
    </row>
    <row r="10" spans="1:24" x14ac:dyDescent="0.2">
      <c r="B10" s="1">
        <v>2004</v>
      </c>
      <c r="C10" s="12">
        <v>26764</v>
      </c>
      <c r="D10" s="12">
        <v>19324</v>
      </c>
      <c r="E10" s="12">
        <v>4244</v>
      </c>
      <c r="F10" s="12">
        <v>42437</v>
      </c>
      <c r="G10" s="12">
        <v>15524</v>
      </c>
      <c r="H10" s="12">
        <v>3127</v>
      </c>
      <c r="I10" s="12">
        <v>3197</v>
      </c>
      <c r="J10" s="12">
        <v>58957</v>
      </c>
      <c r="K10" s="12">
        <v>547731</v>
      </c>
      <c r="L10" s="12">
        <v>52573</v>
      </c>
      <c r="M10" s="12">
        <v>7165</v>
      </c>
      <c r="N10" s="12">
        <v>30169</v>
      </c>
      <c r="O10" s="12">
        <v>679</v>
      </c>
      <c r="P10" s="12">
        <v>52354</v>
      </c>
      <c r="Q10" s="12">
        <f t="shared" si="0"/>
        <v>864245</v>
      </c>
      <c r="R10" s="15">
        <v>12838</v>
      </c>
      <c r="S10" s="15">
        <v>19295</v>
      </c>
      <c r="T10" s="12">
        <v>1397925</v>
      </c>
      <c r="U10" s="12">
        <v>7687518</v>
      </c>
      <c r="V10" s="12">
        <v>43197684</v>
      </c>
    </row>
    <row r="11" spans="1:24" x14ac:dyDescent="0.2">
      <c r="B11" s="1">
        <v>2005</v>
      </c>
      <c r="C11" s="12">
        <v>28509</v>
      </c>
      <c r="D11" s="12">
        <v>20074</v>
      </c>
      <c r="E11" s="12">
        <v>4313</v>
      </c>
      <c r="F11" s="12">
        <v>45686</v>
      </c>
      <c r="G11" s="12">
        <v>16692</v>
      </c>
      <c r="H11" s="12">
        <v>3240</v>
      </c>
      <c r="I11" s="12">
        <v>3287</v>
      </c>
      <c r="J11" s="12">
        <v>62915</v>
      </c>
      <c r="K11" s="12">
        <v>558287</v>
      </c>
      <c r="L11" s="12">
        <v>56838</v>
      </c>
      <c r="M11" s="12">
        <v>7555</v>
      </c>
      <c r="N11" s="12">
        <v>31996</v>
      </c>
      <c r="O11" s="12">
        <v>699</v>
      </c>
      <c r="P11" s="12">
        <v>55479</v>
      </c>
      <c r="Q11" s="12">
        <f t="shared" si="0"/>
        <v>895570</v>
      </c>
      <c r="R11" s="15">
        <v>13013</v>
      </c>
      <c r="S11" s="15">
        <v>20116</v>
      </c>
      <c r="T11" s="12">
        <v>1453409</v>
      </c>
      <c r="U11" s="12">
        <v>7849799</v>
      </c>
      <c r="V11" s="12">
        <v>44108530</v>
      </c>
    </row>
    <row r="12" spans="1:24" x14ac:dyDescent="0.2">
      <c r="B12" s="1">
        <v>2006</v>
      </c>
      <c r="C12" s="12">
        <v>30281</v>
      </c>
      <c r="D12" s="12">
        <v>21070</v>
      </c>
      <c r="E12" s="12">
        <v>4309</v>
      </c>
      <c r="F12" s="12">
        <v>50298</v>
      </c>
      <c r="G12" s="12">
        <v>17690</v>
      </c>
      <c r="H12" s="12">
        <v>3364</v>
      </c>
      <c r="I12" s="12">
        <v>3384</v>
      </c>
      <c r="J12" s="12">
        <v>63899</v>
      </c>
      <c r="K12" s="12">
        <v>560631</v>
      </c>
      <c r="L12" s="12">
        <v>61147</v>
      </c>
      <c r="M12" s="12">
        <v>7812</v>
      </c>
      <c r="N12" s="12">
        <v>33817</v>
      </c>
      <c r="O12" s="12">
        <v>707</v>
      </c>
      <c r="P12" s="12">
        <v>58683</v>
      </c>
      <c r="Q12" s="12">
        <f t="shared" si="0"/>
        <v>917092</v>
      </c>
      <c r="R12" s="15">
        <v>13204</v>
      </c>
      <c r="S12" s="15">
        <v>20551</v>
      </c>
      <c r="T12" s="12">
        <v>1491287</v>
      </c>
      <c r="U12" s="12">
        <v>7975672</v>
      </c>
      <c r="V12" s="12">
        <v>44708964</v>
      </c>
    </row>
    <row r="13" spans="1:24" x14ac:dyDescent="0.2">
      <c r="B13" s="1">
        <v>2007</v>
      </c>
      <c r="C13" s="12">
        <v>31884</v>
      </c>
      <c r="D13" s="12">
        <v>21776</v>
      </c>
      <c r="E13" s="12">
        <v>4299</v>
      </c>
      <c r="F13" s="12">
        <v>52217</v>
      </c>
      <c r="G13" s="12">
        <v>18865</v>
      </c>
      <c r="H13" s="12">
        <v>3421</v>
      </c>
      <c r="I13" s="12">
        <v>3530</v>
      </c>
      <c r="J13" s="12">
        <v>65421</v>
      </c>
      <c r="K13" s="12">
        <v>561250</v>
      </c>
      <c r="L13" s="12">
        <v>64288</v>
      </c>
      <c r="M13" s="12">
        <v>8129</v>
      </c>
      <c r="N13" s="12">
        <v>35714</v>
      </c>
      <c r="O13" s="12">
        <v>704</v>
      </c>
      <c r="P13" s="12">
        <v>60010</v>
      </c>
      <c r="Q13" s="12">
        <f t="shared" si="0"/>
        <v>931508</v>
      </c>
      <c r="R13" s="15">
        <v>13307</v>
      </c>
      <c r="S13" s="15">
        <v>20870</v>
      </c>
      <c r="T13" s="12">
        <v>1517523</v>
      </c>
      <c r="U13" s="12">
        <v>8059461</v>
      </c>
      <c r="V13" s="12">
        <v>45200737</v>
      </c>
    </row>
    <row r="14" spans="1:24" x14ac:dyDescent="0.2">
      <c r="B14" s="1">
        <v>2008</v>
      </c>
      <c r="C14" s="12">
        <v>33567</v>
      </c>
      <c r="D14" s="12">
        <v>22785</v>
      </c>
      <c r="E14" s="12">
        <v>4316</v>
      </c>
      <c r="F14" s="12">
        <v>55960</v>
      </c>
      <c r="G14" s="12">
        <v>20436</v>
      </c>
      <c r="H14" s="12">
        <v>3509</v>
      </c>
      <c r="I14" s="12">
        <v>3625</v>
      </c>
      <c r="J14" s="12">
        <v>68646</v>
      </c>
      <c r="K14" s="12">
        <v>566447</v>
      </c>
      <c r="L14" s="12">
        <v>70437</v>
      </c>
      <c r="M14" s="12">
        <v>8652</v>
      </c>
      <c r="N14" s="12">
        <v>37145</v>
      </c>
      <c r="O14" s="12">
        <v>724</v>
      </c>
      <c r="P14" s="12">
        <v>63077</v>
      </c>
      <c r="Q14" s="12">
        <f t="shared" si="0"/>
        <v>959326</v>
      </c>
      <c r="R14" s="15">
        <v>13436</v>
      </c>
      <c r="S14" s="15">
        <v>21484</v>
      </c>
      <c r="T14" s="12">
        <v>1563261</v>
      </c>
      <c r="U14" s="12">
        <v>8202220</v>
      </c>
      <c r="V14" s="12">
        <v>46157822</v>
      </c>
    </row>
    <row r="15" spans="1:24" x14ac:dyDescent="0.2">
      <c r="B15" s="1">
        <v>2009</v>
      </c>
      <c r="C15" s="12">
        <v>35114</v>
      </c>
      <c r="D15" s="12">
        <v>23319</v>
      </c>
      <c r="E15" s="12">
        <v>4298</v>
      </c>
      <c r="F15" s="12">
        <v>58854</v>
      </c>
      <c r="G15" s="12">
        <v>21313</v>
      </c>
      <c r="H15" s="12">
        <v>3520</v>
      </c>
      <c r="I15" s="12">
        <v>3621</v>
      </c>
      <c r="J15" s="12">
        <v>71482</v>
      </c>
      <c r="K15" s="12">
        <v>568305</v>
      </c>
      <c r="L15" s="12">
        <v>73787</v>
      </c>
      <c r="M15" s="12">
        <v>8785</v>
      </c>
      <c r="N15" s="12">
        <v>38666</v>
      </c>
      <c r="O15" s="12">
        <v>722</v>
      </c>
      <c r="P15" s="12">
        <v>65448</v>
      </c>
      <c r="Q15" s="12">
        <f t="shared" si="0"/>
        <v>977234</v>
      </c>
      <c r="R15" s="15">
        <v>13395</v>
      </c>
      <c r="S15" s="15">
        <v>21866</v>
      </c>
      <c r="T15" s="12">
        <v>1593068</v>
      </c>
      <c r="U15" s="12">
        <v>8302923</v>
      </c>
      <c r="V15" s="12">
        <v>46745807</v>
      </c>
    </row>
    <row r="16" spans="1:24" x14ac:dyDescent="0.2">
      <c r="B16" s="1">
        <v>2010</v>
      </c>
      <c r="C16" s="12">
        <v>35832</v>
      </c>
      <c r="D16" s="12">
        <v>23675</v>
      </c>
      <c r="E16" s="12">
        <v>4257</v>
      </c>
      <c r="F16" s="12">
        <v>61383</v>
      </c>
      <c r="G16" s="12">
        <v>22173</v>
      </c>
      <c r="H16" s="12">
        <v>3554</v>
      </c>
      <c r="I16" s="12">
        <v>3681</v>
      </c>
      <c r="J16" s="12">
        <v>71783</v>
      </c>
      <c r="K16" s="12">
        <v>568507</v>
      </c>
      <c r="L16" s="12">
        <v>76362</v>
      </c>
      <c r="M16" s="12">
        <v>8990</v>
      </c>
      <c r="N16" s="12">
        <v>39922</v>
      </c>
      <c r="O16" s="12">
        <v>737</v>
      </c>
      <c r="P16" s="12">
        <v>66957</v>
      </c>
      <c r="Q16" s="12">
        <f t="shared" si="0"/>
        <v>987813</v>
      </c>
      <c r="R16" s="15">
        <v>13474</v>
      </c>
      <c r="S16" s="15">
        <v>22030</v>
      </c>
      <c r="T16" s="12">
        <v>1609557</v>
      </c>
      <c r="U16" s="12">
        <v>8370975</v>
      </c>
      <c r="V16" s="12">
        <v>47021031</v>
      </c>
    </row>
    <row r="17" spans="2:22" x14ac:dyDescent="0.2">
      <c r="B17" s="1">
        <v>2011</v>
      </c>
      <c r="C17" s="15">
        <v>36730</v>
      </c>
      <c r="D17" s="15">
        <v>23807</v>
      </c>
      <c r="E17" s="15">
        <v>4221</v>
      </c>
      <c r="F17" s="15">
        <v>63788</v>
      </c>
      <c r="G17" s="15">
        <v>22867</v>
      </c>
      <c r="H17" s="15">
        <v>3675</v>
      </c>
      <c r="I17" s="15">
        <v>3673</v>
      </c>
      <c r="J17" s="15">
        <v>74054</v>
      </c>
      <c r="K17" s="15">
        <v>568030</v>
      </c>
      <c r="L17" s="15">
        <v>79262</v>
      </c>
      <c r="M17" s="15">
        <v>9137</v>
      </c>
      <c r="N17" s="15">
        <v>40339</v>
      </c>
      <c r="O17" s="15">
        <v>768</v>
      </c>
      <c r="P17" s="15">
        <v>68181</v>
      </c>
      <c r="Q17" s="12">
        <f t="shared" si="0"/>
        <v>998532</v>
      </c>
      <c r="R17" s="15">
        <v>13499</v>
      </c>
      <c r="S17" s="15">
        <v>22159</v>
      </c>
      <c r="T17" s="15">
        <v>1625827</v>
      </c>
      <c r="U17" s="15">
        <v>8424102</v>
      </c>
      <c r="V17" s="15">
        <v>47190493</v>
      </c>
    </row>
    <row r="18" spans="2:22" x14ac:dyDescent="0.2">
      <c r="B18" s="1">
        <v>2012</v>
      </c>
      <c r="C18" s="15">
        <v>37446</v>
      </c>
      <c r="D18" s="15">
        <v>24074</v>
      </c>
      <c r="E18" s="15">
        <v>4195</v>
      </c>
      <c r="F18" s="15">
        <v>65965</v>
      </c>
      <c r="G18" s="15">
        <v>23664</v>
      </c>
      <c r="H18" s="15">
        <v>3686</v>
      </c>
      <c r="I18" s="15">
        <v>3624</v>
      </c>
      <c r="J18" s="15">
        <v>75953</v>
      </c>
      <c r="K18" s="15">
        <v>567433</v>
      </c>
      <c r="L18" s="15">
        <v>82124</v>
      </c>
      <c r="M18" s="15">
        <v>9269</v>
      </c>
      <c r="N18" s="15">
        <v>41216</v>
      </c>
      <c r="O18" s="15">
        <v>746</v>
      </c>
      <c r="P18" s="15">
        <v>68961</v>
      </c>
      <c r="Q18" s="12">
        <f t="shared" si="0"/>
        <v>1008356</v>
      </c>
      <c r="R18" s="15">
        <v>13399</v>
      </c>
      <c r="S18" s="15">
        <v>21791</v>
      </c>
      <c r="T18" s="15">
        <v>1641098</v>
      </c>
      <c r="U18" s="15">
        <v>8449985</v>
      </c>
      <c r="V18" s="15">
        <v>47265321</v>
      </c>
    </row>
    <row r="19" spans="2:22" x14ac:dyDescent="0.2">
      <c r="B19" s="1">
        <v>2013</v>
      </c>
      <c r="C19" s="15">
        <v>38067</v>
      </c>
      <c r="D19" s="15">
        <v>24249</v>
      </c>
      <c r="E19" s="15">
        <v>4168</v>
      </c>
      <c r="F19" s="15">
        <v>69002</v>
      </c>
      <c r="G19" s="15">
        <v>24242</v>
      </c>
      <c r="H19" s="15">
        <v>3651</v>
      </c>
      <c r="I19" s="15">
        <v>3583</v>
      </c>
      <c r="J19" s="15">
        <v>77397</v>
      </c>
      <c r="K19" s="15">
        <v>568479</v>
      </c>
      <c r="L19" s="15">
        <v>85600</v>
      </c>
      <c r="M19" s="15">
        <v>9298</v>
      </c>
      <c r="N19" s="15">
        <v>41827</v>
      </c>
      <c r="O19" s="15">
        <v>736</v>
      </c>
      <c r="P19" s="15">
        <v>69389</v>
      </c>
      <c r="Q19" s="12">
        <f t="shared" si="0"/>
        <v>1019688</v>
      </c>
      <c r="R19" s="15">
        <v>13342</v>
      </c>
      <c r="S19" s="15">
        <v>22536</v>
      </c>
      <c r="T19" s="15">
        <v>1652999</v>
      </c>
      <c r="U19" s="15">
        <v>8440300</v>
      </c>
      <c r="V19" s="15">
        <v>47129783</v>
      </c>
    </row>
    <row r="20" spans="2:22" x14ac:dyDescent="0.2">
      <c r="B20" s="1">
        <v>2014</v>
      </c>
      <c r="C20" s="15">
        <v>38300</v>
      </c>
      <c r="D20" s="15">
        <v>24210</v>
      </c>
      <c r="E20" s="15">
        <v>3906</v>
      </c>
      <c r="F20" s="15">
        <v>66939</v>
      </c>
      <c r="G20" s="15">
        <v>24328</v>
      </c>
      <c r="H20" s="15">
        <v>3498</v>
      </c>
      <c r="I20" s="15">
        <v>3486</v>
      </c>
      <c r="J20" s="15">
        <v>75856</v>
      </c>
      <c r="K20" s="15">
        <v>566913</v>
      </c>
      <c r="L20" s="15">
        <v>77521</v>
      </c>
      <c r="M20" s="15">
        <v>9201</v>
      </c>
      <c r="N20" s="15">
        <v>42688</v>
      </c>
      <c r="O20" s="15">
        <v>723</v>
      </c>
      <c r="P20" s="15">
        <v>67353</v>
      </c>
      <c r="Q20" s="12">
        <f t="shared" si="0"/>
        <v>1004922</v>
      </c>
      <c r="R20" s="15">
        <v>13046</v>
      </c>
      <c r="S20" s="15">
        <v>21553</v>
      </c>
      <c r="T20" s="15">
        <v>1621968</v>
      </c>
      <c r="U20" s="15">
        <v>8402305</v>
      </c>
      <c r="V20" s="15">
        <v>46771341</v>
      </c>
    </row>
    <row r="21" spans="2:22" x14ac:dyDescent="0.2">
      <c r="B21" s="1">
        <v>2015</v>
      </c>
      <c r="C21" s="15">
        <v>38523</v>
      </c>
      <c r="D21" s="15">
        <v>24338</v>
      </c>
      <c r="E21" s="15">
        <v>3826</v>
      </c>
      <c r="F21" s="15">
        <v>66598</v>
      </c>
      <c r="G21" s="15">
        <v>24592</v>
      </c>
      <c r="H21" s="15">
        <v>3418</v>
      </c>
      <c r="I21" s="15">
        <v>3444</v>
      </c>
      <c r="J21" s="15">
        <v>77525</v>
      </c>
      <c r="K21" s="15">
        <v>569130</v>
      </c>
      <c r="L21" s="15">
        <v>79483</v>
      </c>
      <c r="M21" s="15">
        <v>9148</v>
      </c>
      <c r="N21" s="15">
        <v>43135</v>
      </c>
      <c r="O21" s="15">
        <v>710</v>
      </c>
      <c r="P21" s="15">
        <v>67492</v>
      </c>
      <c r="Q21" s="12">
        <f t="shared" si="0"/>
        <v>1011362</v>
      </c>
      <c r="R21" s="15">
        <v>13003</v>
      </c>
      <c r="S21" s="15">
        <v>21561</v>
      </c>
      <c r="T21" s="15">
        <v>1628973</v>
      </c>
      <c r="U21" s="15">
        <v>8399043</v>
      </c>
      <c r="V21" s="15">
        <v>46624382</v>
      </c>
    </row>
    <row r="22" spans="2:22" x14ac:dyDescent="0.2">
      <c r="B22" s="1">
        <v>2016</v>
      </c>
      <c r="C22" s="12">
        <v>38794</v>
      </c>
      <c r="D22" s="12">
        <v>24315</v>
      </c>
      <c r="E22" s="12">
        <v>3786</v>
      </c>
      <c r="F22" s="12">
        <v>67245</v>
      </c>
      <c r="G22" s="12">
        <v>24824</v>
      </c>
      <c r="H22" s="12">
        <v>3443</v>
      </c>
      <c r="I22" s="12">
        <v>3385</v>
      </c>
      <c r="J22" s="12">
        <v>77486</v>
      </c>
      <c r="K22" s="12">
        <v>569009</v>
      </c>
      <c r="L22" s="12">
        <v>77769</v>
      </c>
      <c r="M22" s="12">
        <v>9106</v>
      </c>
      <c r="N22" s="12">
        <v>44003</v>
      </c>
      <c r="O22" s="12">
        <v>707</v>
      </c>
      <c r="P22" s="12">
        <v>67786</v>
      </c>
      <c r="Q22" s="12">
        <f t="shared" si="0"/>
        <v>1011658</v>
      </c>
      <c r="R22" s="12">
        <v>12941</v>
      </c>
      <c r="S22" s="12">
        <v>21456</v>
      </c>
      <c r="T22" s="12">
        <v>1629298</v>
      </c>
      <c r="U22" s="15">
        <v>8388107</v>
      </c>
      <c r="V22" s="15">
        <v>46557008</v>
      </c>
    </row>
    <row r="23" spans="2:22" x14ac:dyDescent="0.2">
      <c r="B23" s="1">
        <v>2017</v>
      </c>
      <c r="C23" s="12">
        <v>39153</v>
      </c>
      <c r="D23" s="12">
        <v>24720</v>
      </c>
      <c r="E23" s="12">
        <v>3765</v>
      </c>
      <c r="F23" s="12">
        <v>68859</v>
      </c>
      <c r="G23" s="12">
        <v>25317</v>
      </c>
      <c r="H23" s="12">
        <v>3442</v>
      </c>
      <c r="I23" s="12">
        <v>3383</v>
      </c>
      <c r="J23" s="12">
        <v>74929</v>
      </c>
      <c r="K23" s="12">
        <v>569002</v>
      </c>
      <c r="L23" s="12">
        <v>77151</v>
      </c>
      <c r="M23" s="12">
        <v>9073</v>
      </c>
      <c r="N23" s="12">
        <v>45138</v>
      </c>
      <c r="O23" s="12">
        <v>710</v>
      </c>
      <c r="P23" s="12">
        <v>67701</v>
      </c>
      <c r="Q23" s="12">
        <f t="shared" si="0"/>
        <v>1012343</v>
      </c>
      <c r="R23" s="12">
        <v>12924</v>
      </c>
      <c r="S23" s="12">
        <v>21562</v>
      </c>
      <c r="T23" s="12">
        <v>1630615</v>
      </c>
      <c r="U23" s="12">
        <v>8379820</v>
      </c>
      <c r="V23" s="12">
        <v>46572132</v>
      </c>
    </row>
    <row r="24" spans="2:22" x14ac:dyDescent="0.2">
      <c r="B24" s="1">
        <v>2018</v>
      </c>
      <c r="C24" s="12">
        <v>39911</v>
      </c>
      <c r="D24" s="12">
        <v>24123</v>
      </c>
      <c r="E24" s="12">
        <v>3770</v>
      </c>
      <c r="F24" s="12">
        <v>67746</v>
      </c>
      <c r="G24" s="12">
        <v>25758</v>
      </c>
      <c r="H24" s="12">
        <v>3507</v>
      </c>
      <c r="I24" s="12">
        <v>3392</v>
      </c>
      <c r="J24" s="12">
        <v>75396</v>
      </c>
      <c r="K24" s="12">
        <v>571026</v>
      </c>
      <c r="L24" s="12">
        <v>80630</v>
      </c>
      <c r="M24" s="12">
        <v>9118</v>
      </c>
      <c r="N24" s="12">
        <v>46093</v>
      </c>
      <c r="O24" s="12">
        <v>715</v>
      </c>
      <c r="P24" s="12">
        <v>68262</v>
      </c>
      <c r="Q24" s="12">
        <f t="shared" si="0"/>
        <v>1019447</v>
      </c>
      <c r="R24" s="12">
        <v>12951</v>
      </c>
      <c r="S24" s="12">
        <v>21716</v>
      </c>
      <c r="T24" s="12">
        <v>1641121</v>
      </c>
      <c r="U24" s="12">
        <v>8384408</v>
      </c>
      <c r="V24" s="12">
        <v>46722980</v>
      </c>
    </row>
    <row r="25" spans="2:22" x14ac:dyDescent="0.2">
      <c r="B25" s="1">
        <v>2019</v>
      </c>
      <c r="C25" s="12">
        <v>40345</v>
      </c>
      <c r="D25" s="12">
        <v>24705</v>
      </c>
      <c r="E25" s="12">
        <v>3715</v>
      </c>
      <c r="F25" s="12">
        <v>68128</v>
      </c>
      <c r="G25" s="12">
        <v>26259</v>
      </c>
      <c r="H25" s="12">
        <v>3522</v>
      </c>
      <c r="I25" s="12">
        <v>3376</v>
      </c>
      <c r="J25" s="12">
        <v>80309</v>
      </c>
      <c r="K25" s="12">
        <v>574654</v>
      </c>
      <c r="L25" s="12">
        <v>82742</v>
      </c>
      <c r="M25" s="12">
        <v>9226</v>
      </c>
      <c r="N25" s="12">
        <v>47179</v>
      </c>
      <c r="O25" s="12">
        <v>746</v>
      </c>
      <c r="P25" s="12">
        <v>68661</v>
      </c>
      <c r="Q25" s="12">
        <f t="shared" si="0"/>
        <v>1033567</v>
      </c>
      <c r="R25" s="12">
        <v>12985</v>
      </c>
      <c r="S25" s="12">
        <v>22147</v>
      </c>
      <c r="T25" s="12">
        <v>1661785</v>
      </c>
      <c r="U25" s="12">
        <v>8414240</v>
      </c>
      <c r="V25" s="12">
        <v>47026208</v>
      </c>
    </row>
    <row r="26" spans="2:22" x14ac:dyDescent="0.2">
      <c r="B26" s="1">
        <v>2020</v>
      </c>
      <c r="C26" s="12">
        <v>41170</v>
      </c>
      <c r="D26" s="12">
        <v>25358</v>
      </c>
      <c r="E26" s="12">
        <v>3792</v>
      </c>
      <c r="F26" s="12">
        <v>69144</v>
      </c>
      <c r="G26" s="12">
        <v>26738</v>
      </c>
      <c r="H26" s="12">
        <v>3629</v>
      </c>
      <c r="I26" s="12">
        <v>3409</v>
      </c>
      <c r="J26" s="12">
        <v>82837</v>
      </c>
      <c r="K26" s="12">
        <v>578460</v>
      </c>
      <c r="L26" s="12">
        <v>85397</v>
      </c>
      <c r="M26" s="12">
        <v>9444</v>
      </c>
      <c r="N26" s="12">
        <v>48768</v>
      </c>
      <c r="O26" s="12">
        <v>737</v>
      </c>
      <c r="P26" s="12">
        <v>69166</v>
      </c>
      <c r="Q26" s="12">
        <f t="shared" si="0"/>
        <v>1048049</v>
      </c>
      <c r="R26" s="12">
        <v>13112</v>
      </c>
      <c r="S26" s="12">
        <v>22673</v>
      </c>
      <c r="T26" s="12">
        <v>1685920</v>
      </c>
      <c r="U26" s="12">
        <v>8464411</v>
      </c>
      <c r="V26" s="12">
        <v>47450795</v>
      </c>
    </row>
    <row r="27" spans="2:22" x14ac:dyDescent="0.2">
      <c r="B27" s="1">
        <v>2021</v>
      </c>
      <c r="C27" s="12">
        <v>41868</v>
      </c>
      <c r="D27" s="12">
        <v>26095</v>
      </c>
      <c r="E27" s="12">
        <v>3859</v>
      </c>
      <c r="F27" s="12">
        <v>70204</v>
      </c>
      <c r="G27" s="12">
        <v>27436</v>
      </c>
      <c r="H27" s="12">
        <v>3712</v>
      </c>
      <c r="I27" s="12">
        <v>3450</v>
      </c>
      <c r="J27" s="12">
        <v>82585</v>
      </c>
      <c r="K27" s="12">
        <v>577405</v>
      </c>
      <c r="L27" s="12">
        <v>86744</v>
      </c>
      <c r="M27" s="12">
        <v>9572</v>
      </c>
      <c r="N27" s="12">
        <v>49790</v>
      </c>
      <c r="O27" s="12">
        <v>725</v>
      </c>
      <c r="P27" s="12">
        <v>68056</v>
      </c>
      <c r="Q27" s="12">
        <f t="shared" si="0"/>
        <v>1051501</v>
      </c>
      <c r="R27" s="12">
        <v>13336</v>
      </c>
      <c r="S27" s="12">
        <v>23375</v>
      </c>
      <c r="T27" s="12">
        <v>1695651</v>
      </c>
      <c r="U27" s="12">
        <v>8472407</v>
      </c>
      <c r="V27" s="12">
        <v>47385107</v>
      </c>
    </row>
    <row r="28" spans="2:22" x14ac:dyDescent="0.2">
      <c r="B28" s="1">
        <v>2022</v>
      </c>
      <c r="C28" s="12">
        <v>42531</v>
      </c>
      <c r="D28" s="12">
        <v>26436</v>
      </c>
      <c r="E28" s="12">
        <v>3885</v>
      </c>
      <c r="F28" s="12">
        <v>73160</v>
      </c>
      <c r="G28" s="12">
        <v>27712</v>
      </c>
      <c r="H28" s="12">
        <v>3813</v>
      </c>
      <c r="I28" s="12">
        <v>3488</v>
      </c>
      <c r="J28" s="12">
        <v>83226</v>
      </c>
      <c r="K28" s="12">
        <v>579076</v>
      </c>
      <c r="L28" s="12">
        <v>89502</v>
      </c>
      <c r="M28" s="12">
        <v>9661</v>
      </c>
      <c r="N28" s="12">
        <v>50569</v>
      </c>
      <c r="O28" s="12">
        <v>750</v>
      </c>
      <c r="P28" s="12">
        <v>68819</v>
      </c>
      <c r="Q28" s="12">
        <f t="shared" si="0"/>
        <v>1062628</v>
      </c>
      <c r="R28" s="12">
        <v>13382</v>
      </c>
      <c r="S28" s="12">
        <v>24309</v>
      </c>
      <c r="T28" s="12">
        <v>1717504</v>
      </c>
      <c r="U28" s="12">
        <v>8500187</v>
      </c>
      <c r="V28" s="12">
        <v>47475420</v>
      </c>
    </row>
    <row r="29" spans="2:22" x14ac:dyDescent="0.2">
      <c r="B29" s="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2:22" x14ac:dyDescent="0.2">
      <c r="B30" s="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2:22" x14ac:dyDescent="0.2">
      <c r="B31" s="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2:22" x14ac:dyDescent="0.2">
      <c r="B32" s="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2:22" x14ac:dyDescent="0.2">
      <c r="B33" s="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2:22" x14ac:dyDescent="0.2">
      <c r="B34" s="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2:22" x14ac:dyDescent="0.2"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2:22" x14ac:dyDescent="0.2">
      <c r="B36" s="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2:22" x14ac:dyDescent="0.2">
      <c r="B37" s="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2:22" x14ac:dyDescent="0.2"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2:22" x14ac:dyDescent="0.2">
      <c r="B39" s="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2:22" x14ac:dyDescent="0.2">
      <c r="B40" s="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2:22" x14ac:dyDescent="0.2">
      <c r="B41" s="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2:22" x14ac:dyDescent="0.2">
      <c r="B42" s="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2:22" x14ac:dyDescent="0.2">
      <c r="B43" s="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2:22" x14ac:dyDescent="0.2">
      <c r="B44" s="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workbookViewId="0">
      <pane xSplit="2" ySplit="5" topLeftCell="I6" activePane="bottomRight" state="frozen"/>
      <selection pane="topRight" activeCell="C1" sqref="C1"/>
      <selection pane="bottomLeft" activeCell="A6" sqref="A6"/>
      <selection pane="bottomRight" activeCell="V12" sqref="V12"/>
    </sheetView>
  </sheetViews>
  <sheetFormatPr baseColWidth="10" defaultColWidth="11.42578125" defaultRowHeight="12.75" x14ac:dyDescent="0.2"/>
  <cols>
    <col min="1" max="1" width="24.42578125" customWidth="1"/>
    <col min="2" max="2" width="12.42578125" customWidth="1"/>
    <col min="3" max="16" width="17.7109375" customWidth="1"/>
    <col min="17" max="17" width="18.5703125" bestFit="1" customWidth="1"/>
    <col min="18" max="18" width="10.85546875" customWidth="1"/>
    <col min="19" max="19" width="13.85546875" customWidth="1"/>
  </cols>
  <sheetData>
    <row r="1" spans="1:22" x14ac:dyDescent="0.2">
      <c r="A1" s="17" t="s">
        <v>35</v>
      </c>
    </row>
    <row r="2" spans="1:22" ht="14.25" x14ac:dyDescent="0.2">
      <c r="A2" s="17" t="s">
        <v>36</v>
      </c>
    </row>
    <row r="3" spans="1:22" ht="38.25" x14ac:dyDescent="0.2">
      <c r="A3" s="9" t="s">
        <v>37</v>
      </c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1" t="s">
        <v>29</v>
      </c>
      <c r="R5" s="5" t="s">
        <v>30</v>
      </c>
      <c r="S5" s="5" t="s">
        <v>31</v>
      </c>
      <c r="T5" s="1" t="s">
        <v>32</v>
      </c>
      <c r="U5" s="1" t="s">
        <v>33</v>
      </c>
      <c r="V5" s="1" t="s">
        <v>34</v>
      </c>
    </row>
    <row r="6" spans="1:22" x14ac:dyDescent="0.2">
      <c r="B6" s="1">
        <v>2003</v>
      </c>
      <c r="C6" s="3">
        <v>82.7</v>
      </c>
      <c r="D6" s="3">
        <v>73.099999999999994</v>
      </c>
      <c r="E6" s="3">
        <v>162.88999999999999</v>
      </c>
      <c r="F6" s="3">
        <v>26.88</v>
      </c>
      <c r="G6" s="3">
        <v>105.1</v>
      </c>
      <c r="H6" s="3">
        <v>67.28</v>
      </c>
      <c r="I6" s="3">
        <v>65.95</v>
      </c>
      <c r="J6" s="3">
        <v>10.37</v>
      </c>
      <c r="K6" s="3">
        <v>395.13</v>
      </c>
      <c r="L6" s="3">
        <v>148.80000000000001</v>
      </c>
      <c r="M6" s="3">
        <v>63.61</v>
      </c>
      <c r="N6" s="3">
        <v>28.48</v>
      </c>
      <c r="O6" s="3">
        <v>9.2100000000000009</v>
      </c>
      <c r="P6" s="3">
        <v>19.899999999999999</v>
      </c>
      <c r="Q6" s="3">
        <f>SUM(C6:P6)</f>
        <v>1259.4000000000001</v>
      </c>
      <c r="R6" s="6">
        <v>169.62</v>
      </c>
      <c r="S6" s="6">
        <v>127.37</v>
      </c>
      <c r="T6" s="14">
        <v>7308.46</v>
      </c>
      <c r="U6" s="14">
        <v>87589.87</v>
      </c>
      <c r="V6" s="14">
        <v>505990</v>
      </c>
    </row>
    <row r="7" spans="1:22" x14ac:dyDescent="0.2">
      <c r="B7" s="1">
        <v>2010</v>
      </c>
      <c r="C7" s="3">
        <v>82.7</v>
      </c>
      <c r="D7" s="3">
        <v>73.099999999999994</v>
      </c>
      <c r="E7" s="3">
        <v>162.9</v>
      </c>
      <c r="F7" s="3">
        <v>26.9</v>
      </c>
      <c r="G7" s="3">
        <v>105.1</v>
      </c>
      <c r="H7" s="3">
        <v>67.3</v>
      </c>
      <c r="I7" s="3">
        <v>65.95</v>
      </c>
      <c r="J7" s="3">
        <v>10.4</v>
      </c>
      <c r="K7" s="3">
        <v>395.1</v>
      </c>
      <c r="L7" s="3">
        <v>148.80000000000001</v>
      </c>
      <c r="M7" s="3">
        <v>63.6</v>
      </c>
      <c r="N7" s="3">
        <v>28.5</v>
      </c>
      <c r="O7" s="3">
        <v>9.1999999999999993</v>
      </c>
      <c r="P7" s="3">
        <v>19.899999999999999</v>
      </c>
      <c r="Q7" s="3">
        <f>SUM(C7:P7)</f>
        <v>1259.45</v>
      </c>
      <c r="R7" s="6">
        <v>169.6</v>
      </c>
      <c r="S7" s="6">
        <v>127.4</v>
      </c>
      <c r="T7" s="14">
        <v>7309</v>
      </c>
      <c r="U7" s="14">
        <v>87595</v>
      </c>
      <c r="V7" s="14">
        <v>505986</v>
      </c>
    </row>
    <row r="8" spans="1:22" x14ac:dyDescent="0.2">
      <c r="B8" s="1">
        <v>2013</v>
      </c>
      <c r="C8" s="3">
        <v>82.7</v>
      </c>
      <c r="D8" s="3">
        <v>73.099999999999994</v>
      </c>
      <c r="E8" s="3">
        <v>162.88999999999999</v>
      </c>
      <c r="F8" s="3">
        <v>26.88</v>
      </c>
      <c r="G8" s="3">
        <v>105.1</v>
      </c>
      <c r="H8" s="3">
        <v>67.28</v>
      </c>
      <c r="I8" s="3">
        <v>65.95</v>
      </c>
      <c r="J8" s="3">
        <v>10.37</v>
      </c>
      <c r="K8" s="3">
        <v>395.13</v>
      </c>
      <c r="L8" s="3">
        <v>148.80000000000001</v>
      </c>
      <c r="M8" s="3">
        <v>63.61</v>
      </c>
      <c r="N8" s="3">
        <v>28.48</v>
      </c>
      <c r="O8" s="3">
        <v>9.2100000000000009</v>
      </c>
      <c r="P8">
        <v>19.899999999999999</v>
      </c>
      <c r="Q8" s="3">
        <f>SUM(C8:P8)</f>
        <v>1259.4000000000001</v>
      </c>
      <c r="R8" s="3">
        <v>169.62</v>
      </c>
      <c r="S8" s="3">
        <v>127.37</v>
      </c>
      <c r="T8" s="14">
        <v>7308.45</v>
      </c>
      <c r="U8" s="14">
        <v>87590.63</v>
      </c>
      <c r="V8" s="14">
        <v>505990.7</v>
      </c>
    </row>
    <row r="9" spans="1:22" x14ac:dyDescent="0.2">
      <c r="B9" s="1">
        <v>2015</v>
      </c>
      <c r="C9" s="14">
        <v>82.7</v>
      </c>
      <c r="D9" s="14">
        <v>73.099999999999994</v>
      </c>
      <c r="E9" s="14">
        <v>162.9</v>
      </c>
      <c r="F9" s="14">
        <v>26.9</v>
      </c>
      <c r="G9" s="14">
        <v>105.1</v>
      </c>
      <c r="H9" s="14">
        <v>67.3</v>
      </c>
      <c r="I9" s="14">
        <v>66</v>
      </c>
      <c r="J9" s="14">
        <v>10.4</v>
      </c>
      <c r="K9" s="3">
        <v>395.1</v>
      </c>
      <c r="L9" s="14">
        <v>148.80000000000001</v>
      </c>
      <c r="M9" s="14">
        <v>63.6</v>
      </c>
      <c r="N9" s="14">
        <v>28.5</v>
      </c>
      <c r="O9" s="3">
        <v>9.1999999999999993</v>
      </c>
      <c r="P9" s="14">
        <v>19.899999999999999</v>
      </c>
      <c r="Q9" s="3">
        <f>SUM(C9:P9)</f>
        <v>1259.5</v>
      </c>
      <c r="R9" s="14">
        <v>169.6</v>
      </c>
      <c r="S9" s="14">
        <v>127.4</v>
      </c>
      <c r="T9" s="14">
        <v>7309</v>
      </c>
      <c r="U9" s="14">
        <v>87594.2</v>
      </c>
      <c r="V9" s="14">
        <v>505989</v>
      </c>
    </row>
    <row r="10" spans="1:22" x14ac:dyDescent="0.2">
      <c r="B10" s="1">
        <v>2019</v>
      </c>
      <c r="C10" s="3">
        <v>82.674711957</v>
      </c>
      <c r="D10" s="3">
        <v>73.080712925</v>
      </c>
      <c r="E10" s="3">
        <v>162.83327568300001</v>
      </c>
      <c r="F10" s="3">
        <v>26.799207671000001</v>
      </c>
      <c r="G10" s="3">
        <v>105.072313146</v>
      </c>
      <c r="H10" s="3">
        <v>67.256019357</v>
      </c>
      <c r="I10" s="3">
        <v>65.92</v>
      </c>
      <c r="J10" s="3">
        <v>10.306101798</v>
      </c>
      <c r="K10" s="3">
        <v>394.876816013</v>
      </c>
      <c r="L10" s="3">
        <v>148.68133034799999</v>
      </c>
      <c r="M10" s="3">
        <v>63.596005228999999</v>
      </c>
      <c r="N10" s="3">
        <v>27.872351412</v>
      </c>
      <c r="O10" s="3">
        <v>9.2021170479999999</v>
      </c>
      <c r="P10" s="3">
        <v>19.873997265</v>
      </c>
      <c r="Q10" s="3">
        <f>SUM(C10:P10)</f>
        <v>1258.0449598519999</v>
      </c>
      <c r="R10" s="3">
        <v>169.57750389099999</v>
      </c>
      <c r="S10" s="3">
        <v>127.34255526600001</v>
      </c>
      <c r="T10" s="14">
        <v>7305.1668913519998</v>
      </c>
      <c r="U10" s="14">
        <v>87592.742053230002</v>
      </c>
      <c r="V10" s="14">
        <v>505987</v>
      </c>
    </row>
    <row r="11" spans="1:22" x14ac:dyDescent="0.2">
      <c r="B11" s="1"/>
    </row>
    <row r="12" spans="1:22" x14ac:dyDescent="0.2">
      <c r="B12" s="1"/>
    </row>
    <row r="13" spans="1:22" x14ac:dyDescent="0.2">
      <c r="B13" s="1"/>
    </row>
    <row r="14" spans="1:22" x14ac:dyDescent="0.2">
      <c r="B14" s="1"/>
    </row>
    <row r="59" spans="16:19" x14ac:dyDescent="0.2">
      <c r="P59" s="16"/>
      <c r="Q59" s="16"/>
      <c r="R59" s="16"/>
      <c r="S59" s="16"/>
    </row>
    <row r="60" spans="16:19" x14ac:dyDescent="0.2">
      <c r="P60" s="16"/>
      <c r="Q60" s="16"/>
      <c r="R60" s="16"/>
      <c r="S60" s="16"/>
    </row>
    <row r="61" spans="16:19" x14ac:dyDescent="0.2">
      <c r="P61" s="16"/>
      <c r="Q61" s="16"/>
      <c r="R61" s="16"/>
      <c r="S61" s="16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5" topLeftCell="C13" activePane="bottomRight" state="frozen"/>
      <selection pane="topRight" activeCell="B1" sqref="B1"/>
      <selection pane="bottomLeft" activeCell="A6" sqref="A6"/>
      <selection pane="bottomRight" activeCell="C28" sqref="C28:V28"/>
    </sheetView>
  </sheetViews>
  <sheetFormatPr baseColWidth="10" defaultColWidth="11.42578125" defaultRowHeight="12.75" x14ac:dyDescent="0.2"/>
  <cols>
    <col min="1" max="1" width="26.85546875" customWidth="1"/>
    <col min="2" max="2" width="13.42578125" customWidth="1"/>
    <col min="3" max="3" width="16.42578125" customWidth="1"/>
    <col min="4" max="4" width="16.5703125" customWidth="1"/>
    <col min="5" max="5" width="7.85546875" customWidth="1"/>
    <col min="6" max="6" width="12.42578125" customWidth="1"/>
    <col min="7" max="7" width="7.85546875" customWidth="1"/>
    <col min="8" max="8" width="12.42578125" customWidth="1"/>
    <col min="9" max="9" width="9" customWidth="1"/>
    <col min="10" max="10" width="10.140625" customWidth="1"/>
    <col min="11" max="11" width="8.5703125" customWidth="1"/>
    <col min="12" max="12" width="7.28515625" customWidth="1"/>
    <col min="13" max="13" width="8.140625" customWidth="1"/>
    <col min="14" max="14" width="17.7109375" customWidth="1"/>
    <col min="15" max="15" width="8.140625" customWidth="1"/>
    <col min="16" max="16" width="11.42578125" customWidth="1"/>
    <col min="17" max="17" width="18.5703125" bestFit="1" customWidth="1"/>
    <col min="18" max="18" width="8" customWidth="1"/>
    <col min="19" max="19" width="6.85546875" customWidth="1"/>
  </cols>
  <sheetData>
    <row r="1" spans="1:22" x14ac:dyDescent="0.2">
      <c r="A1" s="5" t="s">
        <v>6</v>
      </c>
    </row>
    <row r="2" spans="1:22" ht="14.25" x14ac:dyDescent="0.2">
      <c r="A2" t="s">
        <v>7</v>
      </c>
    </row>
    <row r="3" spans="1:22" ht="51" x14ac:dyDescent="0.2">
      <c r="A3" s="9" t="s">
        <v>38</v>
      </c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1" t="s">
        <v>29</v>
      </c>
      <c r="R5" s="5" t="s">
        <v>30</v>
      </c>
      <c r="S5" s="5" t="s">
        <v>31</v>
      </c>
      <c r="T5" s="1" t="s">
        <v>32</v>
      </c>
      <c r="U5" s="1" t="s">
        <v>33</v>
      </c>
      <c r="V5" s="1" t="s">
        <v>34</v>
      </c>
    </row>
    <row r="6" spans="1:22" x14ac:dyDescent="0.2">
      <c r="B6" s="1">
        <v>2000</v>
      </c>
      <c r="C6" s="14">
        <f>('Población Total'!C6/'Superficie (Km2)'!C$6)</f>
        <v>261.77750906892379</v>
      </c>
      <c r="D6" s="14">
        <f>('Población Total'!D6/'Superficie (Km2)'!D$6)</f>
        <v>232.84541723666212</v>
      </c>
      <c r="E6" s="14">
        <f>('Población Total'!E6/'Superficie (Km2)'!E$6)</f>
        <v>24.99846522192891</v>
      </c>
      <c r="F6" s="14">
        <f>('Población Total'!F6/'Superficie (Km2)'!F$6)</f>
        <v>1189.1369047619048</v>
      </c>
      <c r="G6" s="14">
        <f>('Población Total'!G6/'Superficie (Km2)'!G$6)</f>
        <v>125.48049476688868</v>
      </c>
      <c r="H6" s="14">
        <f>('Población Total'!H6/'Superficie (Km2)'!H$6)</f>
        <v>44.634363852556483</v>
      </c>
      <c r="I6" s="14">
        <f>('Población Total'!I6/'Superficie (Km2)'!I$6)</f>
        <v>47.369219105382861</v>
      </c>
      <c r="J6" s="14">
        <f>('Población Total'!J6/'Superficie (Km2)'!J$6)</f>
        <v>4620.4435872709746</v>
      </c>
      <c r="K6" s="14">
        <f>('Población Total'!K6/'Superficie (Km2)'!K$6)</f>
        <v>1345.2914230759498</v>
      </c>
      <c r="L6" s="14">
        <f>('Población Total'!L6/'Superficie (Km2)'!L$6)</f>
        <v>281.66666666666663</v>
      </c>
      <c r="M6" s="14">
        <f>('Población Total'!M6/'Superficie (Km2)'!M$6)</f>
        <v>103.88303725829272</v>
      </c>
      <c r="N6" s="14">
        <f>('Población Total'!N6/'Superficie (Km2)'!N$6)</f>
        <v>808.60252808988764</v>
      </c>
      <c r="O6" s="14">
        <f>('Población Total'!O6/'Superficie (Km2)'!O$6)</f>
        <v>66.883821932681855</v>
      </c>
      <c r="P6" s="14">
        <f>('Población Total'!P6/'Superficie (Km2)'!P$6)</f>
        <v>2074.422110552764</v>
      </c>
      <c r="Q6" s="14">
        <f>('Población Total'!Q6/'Superficie (Km2)'!Q$6)</f>
        <v>624.85786882642526</v>
      </c>
      <c r="R6" s="14">
        <f>('Población Total'!R6/'Superficie (Km2)'!R$6)</f>
        <v>73.747199622685997</v>
      </c>
      <c r="S6" s="14">
        <f>('Población Total'!S6/'Superficie (Km2)'!S$6)</f>
        <v>140.28421135275181</v>
      </c>
      <c r="T6" s="14">
        <f>('Población Total'!T6/'Superficie (Km2)'!T$6)</f>
        <v>174.98228080881609</v>
      </c>
      <c r="U6" s="14">
        <f>('Población Total'!U6/'Superficie (Km2)'!U$6)</f>
        <v>83.800238543566749</v>
      </c>
      <c r="V6" s="14">
        <f>('Población Total'!V6/'Superficie (Km2)'!V$6)</f>
        <v>80.040694480128067</v>
      </c>
    </row>
    <row r="7" spans="1:22" x14ac:dyDescent="0.2">
      <c r="B7" s="1">
        <v>2001</v>
      </c>
      <c r="C7" s="14">
        <f>('Población Total'!C7/'Superficie (Km2)'!C$6)</f>
        <v>273.92986698911727</v>
      </c>
      <c r="D7" s="14">
        <f>('Población Total'!D7/'Superficie (Km2)'!D$6)</f>
        <v>239.23392612859098</v>
      </c>
      <c r="E7" s="14">
        <f>('Población Total'!E7/'Superficie (Km2)'!E$6)</f>
        <v>25.127386579900548</v>
      </c>
      <c r="F7" s="14">
        <f>('Población Total'!F7/'Superficie (Km2)'!F$6)</f>
        <v>1248.4002976190477</v>
      </c>
      <c r="G7" s="14">
        <f>('Población Total'!G7/'Superficie (Km2)'!G$6)</f>
        <v>128.28734538534729</v>
      </c>
      <c r="H7" s="14">
        <f>('Población Total'!H7/'Superficie (Km2)'!H$6)</f>
        <v>44.827586206896548</v>
      </c>
      <c r="I7" s="14">
        <f>('Población Total'!I7/'Superficie (Km2)'!I$6)</f>
        <v>47.702805155420769</v>
      </c>
      <c r="J7" s="14">
        <f>('Población Total'!J7/'Superficie (Km2)'!J$6)</f>
        <v>4846.9623915139828</v>
      </c>
      <c r="K7" s="14">
        <f>('Población Total'!K7/'Superficie (Km2)'!K$6)</f>
        <v>1351.9778300812391</v>
      </c>
      <c r="L7" s="14">
        <f>('Población Total'!L7/'Superficie (Km2)'!L$6)</f>
        <v>300.67876344086017</v>
      </c>
      <c r="M7" s="14">
        <f>('Población Total'!M7/'Superficie (Km2)'!M$6)</f>
        <v>103.64722527904418</v>
      </c>
      <c r="N7" s="14">
        <f>('Población Total'!N7/'Superficie (Km2)'!N$6)</f>
        <v>850.56179775280896</v>
      </c>
      <c r="O7" s="14">
        <f>('Población Total'!O7/'Superficie (Km2)'!O$6)</f>
        <v>67.100977198697066</v>
      </c>
      <c r="P7" s="14">
        <f>('Población Total'!P7/'Superficie (Km2)'!P$6)</f>
        <v>2191.6080402010052</v>
      </c>
      <c r="Q7" s="14">
        <f>('Población Total'!Q7/'Superficie (Km2)'!Q$6)</f>
        <v>636.56979514054308</v>
      </c>
      <c r="R7" s="14">
        <f>('Población Total'!R7/'Superficie (Km2)'!R$6)</f>
        <v>73.523169437566324</v>
      </c>
      <c r="S7" s="14">
        <f>('Población Total'!S7/'Superficie (Km2)'!S$6)</f>
        <v>141.30485985710919</v>
      </c>
      <c r="T7" s="14">
        <f>('Población Total'!T7/'Superficie (Km2)'!T$6)</f>
        <v>178.18254461268174</v>
      </c>
      <c r="U7" s="14">
        <f>('Población Total'!U7/'Superficie (Km2)'!U$6)</f>
        <v>84.529957630945233</v>
      </c>
      <c r="V7" s="14">
        <f>('Población Total'!V7/'Superficie (Km2)'!V$6)</f>
        <v>81.2601869602166</v>
      </c>
    </row>
    <row r="8" spans="1:22" x14ac:dyDescent="0.2">
      <c r="B8" s="1">
        <v>2002</v>
      </c>
      <c r="C8" s="14">
        <f>('Población Total'!C8/'Superficie (Km2)'!C$6)</f>
        <v>287.47279322853689</v>
      </c>
      <c r="D8" s="14">
        <f>('Población Total'!D8/'Superficie (Km2)'!D$6)</f>
        <v>245.43091655266761</v>
      </c>
      <c r="E8" s="14">
        <f>('Población Total'!E8/'Superficie (Km2)'!E$6)</f>
        <v>25.219473264166005</v>
      </c>
      <c r="F8" s="14">
        <f>('Población Total'!F8/'Superficie (Km2)'!F$6)</f>
        <v>1337.2767857142858</v>
      </c>
      <c r="G8" s="14">
        <f>('Población Total'!G8/'Superficie (Km2)'!G$6)</f>
        <v>132.25499524262608</v>
      </c>
      <c r="H8" s="14">
        <f>('Población Total'!H8/'Superficie (Km2)'!H$6)</f>
        <v>44.277645659928659</v>
      </c>
      <c r="I8" s="14">
        <f>('Población Total'!I8/'Superficie (Km2)'!I$6)</f>
        <v>47.566338134950719</v>
      </c>
      <c r="J8" s="14">
        <f>('Población Total'!J8/'Superficie (Km2)'!J$6)</f>
        <v>5136.9334619093543</v>
      </c>
      <c r="K8" s="14">
        <f>('Población Total'!K8/'Superficie (Km2)'!K$6)</f>
        <v>1355.7209019816264</v>
      </c>
      <c r="L8" s="14">
        <f>('Población Total'!L8/'Superficie (Km2)'!L$6)</f>
        <v>319.6572580645161</v>
      </c>
      <c r="M8" s="14">
        <f>('Población Total'!M8/'Superficie (Km2)'!M$6)</f>
        <v>103.75727086936017</v>
      </c>
      <c r="N8" s="14">
        <f>('Población Total'!N8/'Superficie (Km2)'!N$6)</f>
        <v>901.75561797752812</v>
      </c>
      <c r="O8" s="14">
        <f>('Población Total'!O8/'Superficie (Km2)'!O$6)</f>
        <v>68.186753528773068</v>
      </c>
      <c r="P8" s="14">
        <f>('Población Total'!P8/'Superficie (Km2)'!P$6)</f>
        <v>2345.8793969849248</v>
      </c>
      <c r="Q8" s="14">
        <f>('Población Total'!Q8/'Superficie (Km2)'!Q$6)</f>
        <v>649.43544545021439</v>
      </c>
      <c r="R8" s="14">
        <f>('Población Total'!R8/'Superficie (Km2)'!R$6)</f>
        <v>73.918170027119444</v>
      </c>
      <c r="S8" s="14">
        <f>('Población Total'!S8/'Superficie (Km2)'!S$6)</f>
        <v>143.32260343880034</v>
      </c>
      <c r="T8" s="14">
        <f>('Población Total'!T8/'Superficie (Km2)'!T$6)</f>
        <v>181.98225070671523</v>
      </c>
      <c r="U8" s="14">
        <f>('Población Total'!U8/'Superficie (Km2)'!U$6)</f>
        <v>85.380101603073513</v>
      </c>
      <c r="V8" s="14">
        <f>('Población Total'!V8/'Superficie (Km2)'!V$6)</f>
        <v>82.6852190754758</v>
      </c>
    </row>
    <row r="9" spans="1:22" x14ac:dyDescent="0.2">
      <c r="B9" s="1">
        <v>2003</v>
      </c>
      <c r="C9" s="14">
        <f>('Población Total'!C9/'Superficie (Km2)'!C$6)</f>
        <v>307.14631197097941</v>
      </c>
      <c r="D9" s="14">
        <f>('Población Total'!D9/'Superficie (Km2)'!D$6)</f>
        <v>257.14090287277702</v>
      </c>
      <c r="E9" s="14">
        <f>('Población Total'!E9/'Superficie (Km2)'!E$6)</f>
        <v>26.207870341948556</v>
      </c>
      <c r="F9" s="14">
        <f>('Población Total'!F9/'Superficie (Km2)'!F$6)</f>
        <v>1490.4761904761906</v>
      </c>
      <c r="G9" s="14">
        <f>('Población Total'!G9/'Superficie (Km2)'!G$6)</f>
        <v>140.65651760228354</v>
      </c>
      <c r="H9" s="14">
        <f>('Población Total'!H9/'Superficie (Km2)'!H$6)</f>
        <v>43.727705112960763</v>
      </c>
      <c r="I9" s="14">
        <f>('Población Total'!I9/'Superficie (Km2)'!I$6)</f>
        <v>48.021228203184229</v>
      </c>
      <c r="J9" s="14">
        <f>('Población Total'!J9/'Superficie (Km2)'!J$6)</f>
        <v>5509.4503375120548</v>
      </c>
      <c r="K9" s="14">
        <f>('Población Total'!K9/'Superficie (Km2)'!K$6)</f>
        <v>1384.6202515627767</v>
      </c>
      <c r="L9" s="14">
        <f>('Población Total'!L9/'Superficie (Km2)'!L$6)</f>
        <v>350.73252688172039</v>
      </c>
      <c r="M9" s="14">
        <f>('Población Total'!M9/'Superficie (Km2)'!M$6)</f>
        <v>109.10234239899387</v>
      </c>
      <c r="N9" s="14">
        <f>('Población Total'!N9/'Superficie (Km2)'!N$6)</f>
        <v>983.39185393258424</v>
      </c>
      <c r="O9" s="14">
        <f>('Población Total'!O9/'Superficie (Km2)'!O$6)</f>
        <v>67.752442996742658</v>
      </c>
      <c r="P9" s="14">
        <f>('Población Total'!P9/'Superficie (Km2)'!P$6)</f>
        <v>2545.1758793969852</v>
      </c>
      <c r="Q9" s="14">
        <f>('Población Total'!Q9/'Superficie (Km2)'!Q$6)</f>
        <v>676.56820708273779</v>
      </c>
      <c r="R9" s="14">
        <f>('Población Total'!R9/'Superficie (Km2)'!R$6)</f>
        <v>75.103171795778792</v>
      </c>
      <c r="S9" s="14">
        <f>('Población Total'!S9/'Superficie (Km2)'!S$6)</f>
        <v>150.84399780168013</v>
      </c>
      <c r="T9" s="14">
        <f>('Población Total'!T9/'Superficie (Km2)'!T$6)</f>
        <v>188.12307928072397</v>
      </c>
      <c r="U9" s="14">
        <f>('Población Total'!U9/'Superficie (Km2)'!U$6)</f>
        <v>86.846207215514767</v>
      </c>
      <c r="V9" s="14">
        <f>('Población Total'!V9/'Superficie (Km2)'!V$6)</f>
        <v>84.422743532480879</v>
      </c>
    </row>
    <row r="10" spans="1:22" x14ac:dyDescent="0.2">
      <c r="B10" s="1">
        <v>2004</v>
      </c>
      <c r="C10" s="14">
        <f>('Población Total'!C10/'Superficie (Km2)'!C$6)</f>
        <v>323.62756952841596</v>
      </c>
      <c r="D10" s="14">
        <f>('Población Total'!D10/'Superficie (Km2)'!D$6)</f>
        <v>264.35020519835842</v>
      </c>
      <c r="E10" s="14">
        <f>('Población Total'!E10/'Superficie (Km2)'!E$6)</f>
        <v>26.054392534839465</v>
      </c>
      <c r="F10" s="14">
        <f>('Población Total'!F10/'Superficie (Km2)'!F$6)</f>
        <v>1578.7574404761906</v>
      </c>
      <c r="G10" s="14">
        <f>('Población Total'!G10/'Superficie (Km2)'!G$6)</f>
        <v>147.70694576593721</v>
      </c>
      <c r="H10" s="14">
        <f>('Población Total'!H10/'Superficie (Km2)'!H$6)</f>
        <v>46.477407847800237</v>
      </c>
      <c r="I10" s="14">
        <f>('Población Total'!I10/'Superficie (Km2)'!I$6)</f>
        <v>48.476118271417739</v>
      </c>
      <c r="J10" s="14">
        <f>('Población Total'!J10/'Superficie (Km2)'!J$6)</f>
        <v>5685.3423336547739</v>
      </c>
      <c r="K10" s="14">
        <f>('Población Total'!K10/'Superficie (Km2)'!K$6)</f>
        <v>1386.2045402778833</v>
      </c>
      <c r="L10" s="14">
        <f>('Población Total'!L10/'Superficie (Km2)'!L$6)</f>
        <v>353.31317204301075</v>
      </c>
      <c r="M10" s="14">
        <f>('Población Total'!M10/'Superficie (Km2)'!M$6)</f>
        <v>112.63952208772206</v>
      </c>
      <c r="N10" s="14">
        <f>('Población Total'!N10/'Superficie (Km2)'!N$6)</f>
        <v>1059.3047752808989</v>
      </c>
      <c r="O10" s="14">
        <f>('Población Total'!O10/'Superficie (Km2)'!O$6)</f>
        <v>73.724212812160687</v>
      </c>
      <c r="P10" s="14">
        <f>('Población Total'!P10/'Superficie (Km2)'!P$6)</f>
        <v>2630.854271356784</v>
      </c>
      <c r="Q10" s="14">
        <f>('Población Total'!Q10/'Superficie (Km2)'!Q$6)</f>
        <v>686.23550897252653</v>
      </c>
      <c r="R10" s="14">
        <f>('Población Total'!R10/'Superficie (Km2)'!R$6)</f>
        <v>75.686829383327435</v>
      </c>
      <c r="S10" s="14">
        <f>('Población Total'!S10/'Superficie (Km2)'!S$6)</f>
        <v>151.4877914736594</v>
      </c>
      <c r="T10" s="14">
        <f>('Población Total'!T10/'Superficie (Km2)'!T$6)</f>
        <v>191.27490606776257</v>
      </c>
      <c r="U10" s="14">
        <f>('Población Total'!U10/'Superficie (Km2)'!U$6)</f>
        <v>87.767204129883979</v>
      </c>
      <c r="V10" s="14">
        <f>('Población Total'!V10/'Superficie (Km2)'!V$6)</f>
        <v>85.37260420166406</v>
      </c>
    </row>
    <row r="11" spans="1:22" x14ac:dyDescent="0.2">
      <c r="B11" s="1">
        <v>2005</v>
      </c>
      <c r="C11" s="14">
        <f>('Población Total'!C11/'Superficie (Km2)'!C$6)</f>
        <v>344.72793228536881</v>
      </c>
      <c r="D11" s="14">
        <f>('Población Total'!D11/'Superficie (Km2)'!D$6)</f>
        <v>274.61012311901504</v>
      </c>
      <c r="E11" s="14">
        <f>('Población Total'!E11/'Superficie (Km2)'!E$6)</f>
        <v>26.477991282460557</v>
      </c>
      <c r="F11" s="14">
        <f>('Población Total'!F11/'Superficie (Km2)'!F$6)</f>
        <v>1699.6279761904761</v>
      </c>
      <c r="G11" s="14">
        <f>('Población Total'!G11/'Superficie (Km2)'!G$6)</f>
        <v>158.82017126546148</v>
      </c>
      <c r="H11" s="14">
        <f>('Población Total'!H11/'Superficie (Km2)'!H$6)</f>
        <v>48.156956004756239</v>
      </c>
      <c r="I11" s="14">
        <f>('Población Total'!I11/'Superficie (Km2)'!I$6)</f>
        <v>49.84078847611827</v>
      </c>
      <c r="J11" s="14">
        <f>('Población Total'!J11/'Superficie (Km2)'!J$6)</f>
        <v>6067.0202507232407</v>
      </c>
      <c r="K11" s="14">
        <f>('Población Total'!K11/'Superficie (Km2)'!K$6)</f>
        <v>1412.9197985473136</v>
      </c>
      <c r="L11" s="14">
        <f>('Población Total'!L11/'Superficie (Km2)'!L$6)</f>
        <v>381.97580645161287</v>
      </c>
      <c r="M11" s="14">
        <f>('Población Total'!M11/'Superficie (Km2)'!M$6)</f>
        <v>118.77063354818425</v>
      </c>
      <c r="N11" s="14">
        <f>('Población Total'!N11/'Superficie (Km2)'!N$6)</f>
        <v>1123.4550561797753</v>
      </c>
      <c r="O11" s="14">
        <f>('Población Total'!O11/'Superficie (Km2)'!O$6)</f>
        <v>75.895765472312704</v>
      </c>
      <c r="P11" s="14">
        <f>('Población Total'!P11/'Superficie (Km2)'!P$6)</f>
        <v>2787.8894472361812</v>
      </c>
      <c r="Q11" s="14">
        <f>('Población Total'!Q11/'Superficie (Km2)'!Q$6)</f>
        <v>711.10846434810219</v>
      </c>
      <c r="R11" s="14">
        <f>('Población Total'!R11/'Superficie (Km2)'!R$6)</f>
        <v>76.718547341115439</v>
      </c>
      <c r="S11" s="14">
        <f>('Población Total'!S11/'Superficie (Km2)'!S$6)</f>
        <v>157.93357933579335</v>
      </c>
      <c r="T11" s="14">
        <f>('Población Total'!T11/'Superficie (Km2)'!T$6)</f>
        <v>198.86665590288516</v>
      </c>
      <c r="U11" s="14">
        <f>('Población Total'!U11/'Superficie (Km2)'!U$6)</f>
        <v>89.619941210096556</v>
      </c>
      <c r="V11" s="14">
        <f>('Población Total'!V11/'Superficie (Km2)'!V$6)</f>
        <v>87.172730686377207</v>
      </c>
    </row>
    <row r="12" spans="1:22" x14ac:dyDescent="0.2">
      <c r="B12" s="1">
        <v>2006</v>
      </c>
      <c r="C12" s="14">
        <f>('Población Total'!C12/'Superficie (Km2)'!C$6)</f>
        <v>366.15477629987907</v>
      </c>
      <c r="D12" s="14">
        <f>('Población Total'!D12/'Superficie (Km2)'!D$6)</f>
        <v>288.23529411764707</v>
      </c>
      <c r="E12" s="14">
        <f>('Población Total'!E12/'Superficie (Km2)'!E$6)</f>
        <v>26.453434833323104</v>
      </c>
      <c r="F12" s="14">
        <f>('Población Total'!F12/'Superficie (Km2)'!F$6)</f>
        <v>1871.2053571428571</v>
      </c>
      <c r="G12" s="14">
        <f>('Población Total'!G12/'Superficie (Km2)'!G$6)</f>
        <v>168.31588962892485</v>
      </c>
      <c r="H12" s="14">
        <f>('Población Total'!H12/'Superficie (Km2)'!H$6)</f>
        <v>50</v>
      </c>
      <c r="I12" s="14">
        <f>('Población Total'!I12/'Superficie (Km2)'!I$6)</f>
        <v>51.311599696739954</v>
      </c>
      <c r="J12" s="14">
        <f>('Población Total'!J12/'Superficie (Km2)'!J$6)</f>
        <v>6161.9093539054975</v>
      </c>
      <c r="K12" s="14">
        <f>('Población Total'!K12/'Superficie (Km2)'!K$6)</f>
        <v>1418.8520233847089</v>
      </c>
      <c r="L12" s="14">
        <f>('Población Total'!L12/'Superficie (Km2)'!L$6)</f>
        <v>410.93413978494618</v>
      </c>
      <c r="M12" s="14">
        <f>('Población Total'!M12/'Superficie (Km2)'!M$6)</f>
        <v>122.81087879264267</v>
      </c>
      <c r="N12" s="14">
        <f>('Población Total'!N12/'Superficie (Km2)'!N$6)</f>
        <v>1187.3946629213483</v>
      </c>
      <c r="O12" s="14">
        <f>('Población Total'!O12/'Superficie (Km2)'!O$6)</f>
        <v>76.764386536373493</v>
      </c>
      <c r="P12" s="14">
        <f>('Población Total'!P12/'Superficie (Km2)'!P$6)</f>
        <v>2948.8944723618092</v>
      </c>
      <c r="Q12" s="14">
        <f>('Población Total'!Q12/'Superficie (Km2)'!Q$6)</f>
        <v>728.1975543909798</v>
      </c>
      <c r="R12" s="14">
        <f>('Población Total'!R12/'Superficie (Km2)'!R$6)</f>
        <v>77.844593797901183</v>
      </c>
      <c r="S12" s="14">
        <f>('Población Total'!S12/'Superficie (Km2)'!S$6)</f>
        <v>161.34882625421997</v>
      </c>
      <c r="T12" s="14">
        <f>('Población Total'!T12/'Superficie (Km2)'!T$6)</f>
        <v>204.04941670338209</v>
      </c>
      <c r="U12" s="14">
        <f>('Población Total'!U12/'Superficie (Km2)'!U$6)</f>
        <v>91.05701378481325</v>
      </c>
      <c r="V12" s="14">
        <f>('Población Total'!V12/'Superficie (Km2)'!V$6)</f>
        <v>88.359382596494001</v>
      </c>
    </row>
    <row r="13" spans="1:22" x14ac:dyDescent="0.2">
      <c r="B13" s="1">
        <v>2007</v>
      </c>
      <c r="C13" s="14">
        <f>('Población Total'!C13/'Superficie (Km2)'!C$6)</f>
        <v>385.53808948004837</v>
      </c>
      <c r="D13" s="14">
        <f>('Población Total'!D13/'Superficie (Km2)'!D$6)</f>
        <v>297.8932968536252</v>
      </c>
      <c r="E13" s="14">
        <f>('Población Total'!E13/'Superficie (Km2)'!E$6)</f>
        <v>26.392043710479467</v>
      </c>
      <c r="F13" s="14">
        <f>('Población Total'!F13/'Superficie (Km2)'!F$6)</f>
        <v>1942.5967261904764</v>
      </c>
      <c r="G13" s="14">
        <f>('Población Total'!G13/'Superficie (Km2)'!G$6)</f>
        <v>179.49571836346337</v>
      </c>
      <c r="H13" s="14">
        <f>('Población Total'!H13/'Superficie (Km2)'!H$6)</f>
        <v>50.847205707491078</v>
      </c>
      <c r="I13" s="14">
        <f>('Población Total'!I13/'Superficie (Km2)'!I$6)</f>
        <v>53.525398028809704</v>
      </c>
      <c r="J13" s="14">
        <f>('Población Total'!J13/'Superficie (Km2)'!J$6)</f>
        <v>6308.6788813886214</v>
      </c>
      <c r="K13" s="14">
        <f>('Población Total'!K13/'Superficie (Km2)'!K$6)</f>
        <v>1420.4185964113076</v>
      </c>
      <c r="L13" s="14">
        <f>('Población Total'!L13/'Superficie (Km2)'!L$6)</f>
        <v>432.04301075268813</v>
      </c>
      <c r="M13" s="14">
        <f>('Población Total'!M13/'Superficie (Km2)'!M$6)</f>
        <v>127.79437195409527</v>
      </c>
      <c r="N13" s="14">
        <f>('Población Total'!N13/'Superficie (Km2)'!N$6)</f>
        <v>1254.0028089887639</v>
      </c>
      <c r="O13" s="14">
        <f>('Población Total'!O13/'Superficie (Km2)'!O$6)</f>
        <v>76.438653637350697</v>
      </c>
      <c r="P13" s="14">
        <f>('Población Total'!P13/'Superficie (Km2)'!P$6)</f>
        <v>3015.5778894472364</v>
      </c>
      <c r="Q13" s="14">
        <f>('Población Total'!Q13/'Superficie (Km2)'!Q$6)</f>
        <v>739.64427505161177</v>
      </c>
      <c r="R13" s="14">
        <f>('Población Total'!R13/'Superficie (Km2)'!R$6)</f>
        <v>78.451833510199265</v>
      </c>
      <c r="S13" s="14">
        <f>('Población Total'!S13/'Superficie (Km2)'!S$6)</f>
        <v>163.85334066106617</v>
      </c>
      <c r="T13" s="14">
        <f>('Población Total'!T13/'Superficie (Km2)'!T$6)</f>
        <v>207.63922905783161</v>
      </c>
      <c r="U13" s="14">
        <f>('Población Total'!U13/'Superficie (Km2)'!U$6)</f>
        <v>92.013619839828522</v>
      </c>
      <c r="V13" s="14">
        <f>('Población Total'!V13/'Superficie (Km2)'!V$6)</f>
        <v>89.331285203264883</v>
      </c>
    </row>
    <row r="14" spans="1:22" x14ac:dyDescent="0.2">
      <c r="B14" s="1">
        <v>2008</v>
      </c>
      <c r="C14" s="14">
        <f>('Población Total'!C14/'Superficie (Km2)'!C$6)</f>
        <v>405.8887545344619</v>
      </c>
      <c r="D14" s="14">
        <f>('Población Total'!D14/'Superficie (Km2)'!D$6)</f>
        <v>311.6963064295486</v>
      </c>
      <c r="E14" s="14">
        <f>('Población Total'!E14/'Superficie (Km2)'!E$6)</f>
        <v>26.496408619313648</v>
      </c>
      <c r="F14" s="14">
        <f>('Población Total'!F14/'Superficie (Km2)'!F$6)</f>
        <v>2081.8452380952381</v>
      </c>
      <c r="G14" s="14">
        <f>('Población Total'!G14/'Superficie (Km2)'!G$6)</f>
        <v>194.44338725023789</v>
      </c>
      <c r="H14" s="14">
        <f>('Población Total'!H14/'Superficie (Km2)'!H$6)</f>
        <v>52.155172413793103</v>
      </c>
      <c r="I14" s="14">
        <f>('Población Total'!I14/'Superficie (Km2)'!I$6)</f>
        <v>54.965883244882484</v>
      </c>
      <c r="J14" s="14">
        <f>('Población Total'!J14/'Superficie (Km2)'!J$6)</f>
        <v>6619.6721311475412</v>
      </c>
      <c r="K14" s="14">
        <f>('Población Total'!K14/'Superficie (Km2)'!K$6)</f>
        <v>1433.5712297218638</v>
      </c>
      <c r="L14" s="14">
        <f>('Población Total'!L14/'Superficie (Km2)'!L$6)</f>
        <v>473.36693548387092</v>
      </c>
      <c r="M14" s="14">
        <f>('Población Total'!M14/'Superficie (Km2)'!M$6)</f>
        <v>136.01634963056122</v>
      </c>
      <c r="N14" s="14">
        <f>('Población Total'!N14/'Superficie (Km2)'!N$6)</f>
        <v>1304.2485955056179</v>
      </c>
      <c r="O14" s="14">
        <f>('Población Total'!O14/'Superficie (Km2)'!O$6)</f>
        <v>78.610206297502714</v>
      </c>
      <c r="P14" s="14">
        <f>('Población Total'!P14/'Superficie (Km2)'!P$6)</f>
        <v>3169.6984924623116</v>
      </c>
      <c r="Q14" s="14">
        <f>('Población Total'!Q14/'Superficie (Km2)'!Q$6)</f>
        <v>761.73257106558674</v>
      </c>
      <c r="R14" s="14">
        <f>('Población Total'!R14/'Superficie (Km2)'!R$6)</f>
        <v>79.212357033368704</v>
      </c>
      <c r="S14" s="14">
        <f>('Población Total'!S14/'Superficie (Km2)'!S$6)</f>
        <v>168.67394205856951</v>
      </c>
      <c r="T14" s="14">
        <f>('Población Total'!T14/'Superficie (Km2)'!T$6)</f>
        <v>213.89745582516699</v>
      </c>
      <c r="U14" s="14">
        <f>('Población Total'!U14/'Superficie (Km2)'!U$6)</f>
        <v>93.643477265122101</v>
      </c>
      <c r="V14" s="14">
        <f>('Población Total'!V14/'Superficie (Km2)'!V$6)</f>
        <v>91.222794916895594</v>
      </c>
    </row>
    <row r="15" spans="1:22" x14ac:dyDescent="0.2">
      <c r="B15" s="1">
        <v>2009</v>
      </c>
      <c r="C15" s="14">
        <f>('Población Total'!C15/'Superficie (Km2)'!C$6)</f>
        <v>424.59492140266019</v>
      </c>
      <c r="D15" s="14">
        <f>('Población Total'!D15/'Superficie (Km2)'!D$6)</f>
        <v>319.00136798905612</v>
      </c>
      <c r="E15" s="14">
        <f>('Población Total'!E15/'Superficie (Km2)'!E$6)</f>
        <v>26.385904598195104</v>
      </c>
      <c r="F15" s="14">
        <f>('Población Total'!F15/'Superficie (Km2)'!F$6)</f>
        <v>2189.5089285714284</v>
      </c>
      <c r="G15" s="14">
        <f>('Población Total'!G15/'Superficie (Km2)'!G$6)</f>
        <v>202.78782112274027</v>
      </c>
      <c r="H15" s="14">
        <f>('Población Total'!H15/'Superficie (Km2)'!H$6)</f>
        <v>52.318668252080855</v>
      </c>
      <c r="I15" s="14">
        <f>('Población Total'!I15/'Superficie (Km2)'!I$6)</f>
        <v>54.905231235784683</v>
      </c>
      <c r="J15" s="14">
        <f>('Población Total'!J15/'Superficie (Km2)'!J$6)</f>
        <v>6893.1533269045331</v>
      </c>
      <c r="K15" s="14">
        <f>('Población Total'!K15/'Superficie (Km2)'!K$6)</f>
        <v>1438.2734796143043</v>
      </c>
      <c r="L15" s="14">
        <f>('Población Total'!L15/'Superficie (Km2)'!L$6)</f>
        <v>495.88037634408596</v>
      </c>
      <c r="M15" s="14">
        <f>('Población Total'!M15/'Superficie (Km2)'!M$6)</f>
        <v>138.107215846565</v>
      </c>
      <c r="N15" s="14">
        <f>('Población Total'!N15/'Superficie (Km2)'!N$6)</f>
        <v>1357.6544943820224</v>
      </c>
      <c r="O15" s="14">
        <f>('Población Total'!O15/'Superficie (Km2)'!O$6)</f>
        <v>78.393051031487502</v>
      </c>
      <c r="P15" s="14">
        <f>('Población Total'!P15/'Superficie (Km2)'!P$6)</f>
        <v>3288.844221105528</v>
      </c>
      <c r="Q15" s="14">
        <f>('Población Total'!Q15/'Superficie (Km2)'!Q$6)</f>
        <v>775.95204065427981</v>
      </c>
      <c r="R15" s="14">
        <f>('Población Total'!R15/'Superficie (Km2)'!R$6)</f>
        <v>78.970640254686941</v>
      </c>
      <c r="S15" s="14">
        <f>('Población Total'!S15/'Superficie (Km2)'!S$6)</f>
        <v>171.67307843291198</v>
      </c>
      <c r="T15" s="14">
        <f>('Población Total'!T15/'Superficie (Km2)'!T$6)</f>
        <v>217.97588000755289</v>
      </c>
      <c r="U15" s="14">
        <f>('Población Total'!U15/'Superficie (Km2)'!U$6)</f>
        <v>94.793187842384057</v>
      </c>
      <c r="V15" s="14">
        <f>('Población Total'!V15/'Superficie (Km2)'!V$6)</f>
        <v>92.384843573983673</v>
      </c>
    </row>
    <row r="16" spans="1:22" x14ac:dyDescent="0.2">
      <c r="B16" s="1">
        <v>2010</v>
      </c>
      <c r="C16" s="14">
        <f>('Población Total'!C16/'Superficie (Km2)'!C$7)</f>
        <v>433.27690447400238</v>
      </c>
      <c r="D16" s="14">
        <f>('Población Total'!D16/'Superficie (Km2)'!D$7)</f>
        <v>323.87140902872778</v>
      </c>
      <c r="E16" s="14">
        <f>('Población Total'!E16/'Superficie (Km2)'!E$7)</f>
        <v>26.132596685082873</v>
      </c>
      <c r="F16" s="14">
        <f>('Población Total'!F16/'Superficie (Km2)'!F$7)</f>
        <v>2281.8959107806691</v>
      </c>
      <c r="G16" s="14">
        <f>('Población Total'!G16/'Superficie (Km2)'!G$7)</f>
        <v>210.97050428163655</v>
      </c>
      <c r="H16" s="14">
        <f>('Población Total'!H16/'Superficie (Km2)'!H$7)</f>
        <v>52.808320950965829</v>
      </c>
      <c r="I16" s="14">
        <f>('Población Total'!I16/'Superficie (Km2)'!I$7)</f>
        <v>55.815011372251703</v>
      </c>
      <c r="J16" s="14">
        <f>('Población Total'!J16/'Superficie (Km2)'!J$7)</f>
        <v>6902.2115384615381</v>
      </c>
      <c r="K16" s="14">
        <f>('Población Total'!K16/'Superficie (Km2)'!K$7)</f>
        <v>1438.8939508985065</v>
      </c>
      <c r="L16" s="14">
        <f>('Población Total'!L16/'Superficie (Km2)'!L$7)</f>
        <v>513.18548387096769</v>
      </c>
      <c r="M16" s="14">
        <f>('Población Total'!M16/'Superficie (Km2)'!M$7)</f>
        <v>141.35220125786162</v>
      </c>
      <c r="N16" s="14">
        <f>('Población Total'!N16/'Superficie (Km2)'!N$7)</f>
        <v>1400.7719298245613</v>
      </c>
      <c r="O16" s="14">
        <f>('Población Total'!O16/'Superficie (Km2)'!O$7)</f>
        <v>80.108695652173921</v>
      </c>
      <c r="P16" s="14">
        <f>('Población Total'!P16/'Superficie (Km2)'!P$7)</f>
        <v>3364.6733668341712</v>
      </c>
      <c r="Q16" s="14">
        <f>('Población Total'!Q16/'Superficie (Km2)'!Q$7)</f>
        <v>784.32093374091858</v>
      </c>
      <c r="R16" s="14">
        <f>('Población Total'!R16/'Superficie (Km2)'!R$7)</f>
        <v>79.445754716981128</v>
      </c>
      <c r="S16" s="14">
        <f>('Población Total'!S16/'Superficie (Km2)'!S$7)</f>
        <v>172.91993720565148</v>
      </c>
      <c r="T16" s="14">
        <f>('Población Total'!T16/'Superficie (Km2)'!T$7)</f>
        <v>220.21576139006703</v>
      </c>
      <c r="U16" s="14">
        <f>('Población Total'!U16/'Superficie (Km2)'!U$7)</f>
        <v>95.564529938923457</v>
      </c>
      <c r="V16" s="14">
        <f>('Población Total'!V16/'Superficie (Km2)'!V$7)</f>
        <v>92.929509907388749</v>
      </c>
    </row>
    <row r="17" spans="2:22" x14ac:dyDescent="0.2">
      <c r="B17" s="1">
        <v>2011</v>
      </c>
      <c r="C17" s="14">
        <f>('Población Total'!C17/'Superficie (Km2)'!C$7)</f>
        <v>444.13542926239415</v>
      </c>
      <c r="D17" s="14">
        <f>('Población Total'!D17/'Superficie (Km2)'!D$7)</f>
        <v>325.67715458276336</v>
      </c>
      <c r="E17" s="14">
        <f>('Población Total'!E17/'Superficie (Km2)'!E$7)</f>
        <v>25.91160220994475</v>
      </c>
      <c r="F17" s="14">
        <f>('Población Total'!F17/'Superficie (Km2)'!F$7)</f>
        <v>2371.3011152416357</v>
      </c>
      <c r="G17" s="14">
        <f>('Población Total'!G17/'Superficie (Km2)'!G$7)</f>
        <v>217.57373929590867</v>
      </c>
      <c r="H17" s="14">
        <f>('Población Total'!H17/'Superficie (Km2)'!H$7)</f>
        <v>54.606240713224373</v>
      </c>
      <c r="I17" s="14">
        <f>('Población Total'!I17/'Superficie (Km2)'!I$7)</f>
        <v>55.693707354056102</v>
      </c>
      <c r="J17" s="14">
        <f>('Población Total'!J17/'Superficie (Km2)'!J$7)</f>
        <v>7120.5769230769229</v>
      </c>
      <c r="K17" s="14">
        <f>('Población Total'!K17/'Superficie (Km2)'!K$7)</f>
        <v>1437.686661604657</v>
      </c>
      <c r="L17" s="14">
        <f>('Población Total'!L17/'Superficie (Km2)'!L$7)</f>
        <v>532.67473118279565</v>
      </c>
      <c r="M17" s="14">
        <f>('Población Total'!M17/'Superficie (Km2)'!M$7)</f>
        <v>143.66352201257862</v>
      </c>
      <c r="N17" s="14">
        <f>('Población Total'!N17/'Superficie (Km2)'!N$7)</f>
        <v>1415.4035087719299</v>
      </c>
      <c r="O17" s="14">
        <f>('Población Total'!O17/'Superficie (Km2)'!O$7)</f>
        <v>83.478260869565219</v>
      </c>
      <c r="P17" s="14">
        <f>('Población Total'!P17/'Superficie (Km2)'!P$7)</f>
        <v>3426.1809045226132</v>
      </c>
      <c r="Q17" s="14">
        <f>('Población Total'!Q17/'Superficie (Km2)'!Q$7)</f>
        <v>792.8317916550875</v>
      </c>
      <c r="R17" s="14">
        <f>('Población Total'!R17/'Superficie (Km2)'!R$7)</f>
        <v>79.593160377358487</v>
      </c>
      <c r="S17" s="14">
        <f>('Población Total'!S17/'Superficie (Km2)'!S$7)</f>
        <v>173.93249607535321</v>
      </c>
      <c r="T17" s="14">
        <f>('Población Total'!T17/'Superficie (Km2)'!T$7)</f>
        <v>222.44178410179231</v>
      </c>
      <c r="U17" s="14">
        <f>('Población Total'!U17/'Superficie (Km2)'!U$7)</f>
        <v>96.171037159655228</v>
      </c>
      <c r="V17" s="14">
        <f>('Población Total'!V17/'Superficie (Km2)'!V$7)</f>
        <v>93.26442431213512</v>
      </c>
    </row>
    <row r="18" spans="2:22" x14ac:dyDescent="0.2">
      <c r="B18" s="1">
        <v>2012</v>
      </c>
      <c r="C18" s="14">
        <f>('Población Total'!C18/'Superficie (Km2)'!C$7)</f>
        <v>452.79322853688029</v>
      </c>
      <c r="D18" s="14">
        <f>('Población Total'!D18/'Superficie (Km2)'!D$7)</f>
        <v>329.32968536251713</v>
      </c>
      <c r="E18" s="14">
        <f>('Población Total'!E18/'Superficie (Km2)'!E$7)</f>
        <v>25.751995089011661</v>
      </c>
      <c r="F18" s="14">
        <f>('Población Total'!F18/'Superficie (Km2)'!F$7)</f>
        <v>2452.2304832713758</v>
      </c>
      <c r="G18" s="14">
        <f>('Población Total'!G18/'Superficie (Km2)'!G$7)</f>
        <v>225.15699333967652</v>
      </c>
      <c r="H18" s="14">
        <f>('Población Total'!H18/'Superficie (Km2)'!H$7)</f>
        <v>54.769687964338786</v>
      </c>
      <c r="I18" s="14">
        <f>('Población Total'!I18/'Superficie (Km2)'!I$7)</f>
        <v>54.950720242608035</v>
      </c>
      <c r="J18" s="14">
        <f>('Población Total'!J18/'Superficie (Km2)'!J$7)</f>
        <v>7303.1730769230762</v>
      </c>
      <c r="K18" s="14">
        <f>('Población Total'!K18/'Superficie (Km2)'!K$7)</f>
        <v>1436.1756517337383</v>
      </c>
      <c r="L18" s="14">
        <f>('Población Total'!L18/'Superficie (Km2)'!L$7)</f>
        <v>551.9086021505376</v>
      </c>
      <c r="M18" s="14">
        <f>('Población Total'!M18/'Superficie (Km2)'!M$7)</f>
        <v>145.73899371069183</v>
      </c>
      <c r="N18" s="14">
        <f>('Población Total'!N18/'Superficie (Km2)'!N$7)</f>
        <v>1446.1754385964912</v>
      </c>
      <c r="O18" s="14">
        <f>('Población Total'!O18/'Superficie (Km2)'!O$7)</f>
        <v>81.08695652173914</v>
      </c>
      <c r="P18" s="14">
        <f>('Población Total'!P18/'Superficie (Km2)'!P$7)</f>
        <v>3465.3768844221108</v>
      </c>
      <c r="Q18" s="14">
        <f>('Población Total'!Q18/'Superficie (Km2)'!Q$7)</f>
        <v>800.63202191432765</v>
      </c>
      <c r="R18" s="14">
        <f>('Población Total'!R18/'Superficie (Km2)'!R$7)</f>
        <v>79.003537735849065</v>
      </c>
      <c r="S18" s="14">
        <f>('Población Total'!S18/'Superficie (Km2)'!S$7)</f>
        <v>171.04395604395603</v>
      </c>
      <c r="T18" s="14">
        <f>('Población Total'!T18/'Superficie (Km2)'!T$7)</f>
        <v>224.53112600902998</v>
      </c>
      <c r="U18" s="14">
        <f>('Población Total'!U18/'Superficie (Km2)'!U$7)</f>
        <v>96.466522061761509</v>
      </c>
      <c r="V18" s="14">
        <f>('Población Total'!V18/'Superficie (Km2)'!V$7)</f>
        <v>93.412309826754097</v>
      </c>
    </row>
    <row r="19" spans="2:22" x14ac:dyDescent="0.2">
      <c r="B19" s="1">
        <v>2013</v>
      </c>
      <c r="C19" s="14">
        <f>('Población Total'!C19/'Superficie (Km2)'!C$8)</f>
        <v>460.30229746070131</v>
      </c>
      <c r="D19" s="14">
        <f>('Población Total'!D19/'Superficie (Km2)'!D$8)</f>
        <v>331.72366621067033</v>
      </c>
      <c r="E19" s="14">
        <f>('Población Total'!E19/'Superficie (Km2)'!E$8)</f>
        <v>25.587820001227826</v>
      </c>
      <c r="F19" s="14">
        <f>('Población Total'!F19/'Superficie (Km2)'!F$8)</f>
        <v>2567.0386904761904</v>
      </c>
      <c r="G19" s="14">
        <f>('Población Total'!G19/'Superficie (Km2)'!G$8)</f>
        <v>230.65651760228354</v>
      </c>
      <c r="H19" s="14">
        <f>('Población Total'!H19/'Superficie (Km2)'!H$8)</f>
        <v>54.265755053507725</v>
      </c>
      <c r="I19" s="14">
        <f>('Población Total'!I19/'Superficie (Km2)'!I$8)</f>
        <v>54.329037149355571</v>
      </c>
      <c r="J19" s="14">
        <f>('Población Total'!J19/'Superficie (Km2)'!J$8)</f>
        <v>7463.5486981677923</v>
      </c>
      <c r="K19" s="14">
        <f>('Población Total'!K19/'Superficie (Km2)'!K$8)</f>
        <v>1438.7138410143498</v>
      </c>
      <c r="L19" s="14">
        <f>('Población Total'!L19/'Superficie (Km2)'!L$8)</f>
        <v>575.26881720430106</v>
      </c>
      <c r="M19" s="14">
        <f>('Población Total'!M19/'Superficie (Km2)'!M$8)</f>
        <v>146.17198553686526</v>
      </c>
      <c r="N19" s="14">
        <f>('Población Total'!N19/'Superficie (Km2)'!N$8)</f>
        <v>1468.6446629213483</v>
      </c>
      <c r="O19" s="14">
        <f>('Población Total'!O19/'Superficie (Km2)'!O$8)</f>
        <v>79.913137893593913</v>
      </c>
      <c r="P19" s="14">
        <f>('Población Total'!P19/'Superficie (Km2)'!P$8)</f>
        <v>3486.8844221105528</v>
      </c>
      <c r="Q19" s="14">
        <f>('Población Total'!Q19/'Superficie (Km2)'!Q$8)</f>
        <v>809.66174368747022</v>
      </c>
      <c r="R19" s="14">
        <f>('Población Total'!R19/'Superficie (Km2)'!R$8)</f>
        <v>78.658177101756863</v>
      </c>
      <c r="S19" s="14">
        <f>('Población Total'!S19/'Superficie (Km2)'!S$8)</f>
        <v>176.93334380152311</v>
      </c>
      <c r="T19" s="14">
        <f>('Población Total'!T19/'Superficie (Km2)'!T$8)</f>
        <v>226.17641223515247</v>
      </c>
      <c r="U19" s="14">
        <f>('Población Total'!U19/'Superficie (Km2)'!U$8)</f>
        <v>96.36076370269285</v>
      </c>
      <c r="V19" s="14">
        <f>('Población Total'!V19/'Superficie (Km2)'!V$8)</f>
        <v>93.143575563740598</v>
      </c>
    </row>
    <row r="20" spans="2:22" x14ac:dyDescent="0.2">
      <c r="B20" s="1">
        <v>2014</v>
      </c>
      <c r="C20" s="14">
        <f>('Población Total'!C20/'Superficie (Km2)'!C$8)</f>
        <v>463.11970979443771</v>
      </c>
      <c r="D20" s="14">
        <f>('Población Total'!D20/'Superficie (Km2)'!D$8)</f>
        <v>331.19015047879617</v>
      </c>
      <c r="E20" s="14">
        <f>('Población Total'!E20/'Superficie (Km2)'!E$8)</f>
        <v>23.97937258272454</v>
      </c>
      <c r="F20" s="14">
        <f>('Población Total'!F20/'Superficie (Km2)'!F$8)</f>
        <v>2490.2901785714284</v>
      </c>
      <c r="G20" s="14">
        <f>('Población Total'!G20/'Superficie (Km2)'!G$8)</f>
        <v>231.47478591817318</v>
      </c>
      <c r="H20" s="14">
        <f>('Población Total'!H20/'Superficie (Km2)'!H$8)</f>
        <v>51.991676575505352</v>
      </c>
      <c r="I20" s="14">
        <f>('Población Total'!I20/'Superficie (Km2)'!I$8)</f>
        <v>52.858225928733887</v>
      </c>
      <c r="J20" s="14">
        <f>('Población Total'!J20/'Superficie (Km2)'!J$8)</f>
        <v>7314.9469623915147</v>
      </c>
      <c r="K20" s="14">
        <f>('Población Total'!K20/'Superficie (Km2)'!K$8)</f>
        <v>1434.7505884139398</v>
      </c>
      <c r="L20" s="14">
        <f>('Población Total'!L20/'Superficie (Km2)'!L$8)</f>
        <v>520.97446236559131</v>
      </c>
      <c r="M20" s="14">
        <f>('Población Total'!M20/'Superficie (Km2)'!M$8)</f>
        <v>144.64706807105802</v>
      </c>
      <c r="N20" s="14">
        <f>('Población Total'!N20/'Superficie (Km2)'!N$8)</f>
        <v>1498.8764044943821</v>
      </c>
      <c r="O20" s="14">
        <f>('Población Total'!O20/'Superficie (Km2)'!O$8)</f>
        <v>78.501628664495101</v>
      </c>
      <c r="P20" s="14">
        <f>('Población Total'!P20/'Superficie (Km2)'!P$8)</f>
        <v>3384.5728643216084</v>
      </c>
      <c r="Q20" s="14">
        <f>('Población Total'!Q20/'Superficie (Km2)'!Q$8)</f>
        <v>797.93711291090995</v>
      </c>
      <c r="R20" s="14">
        <f>('Población Total'!R20/'Superficie (Km2)'!R$8)</f>
        <v>76.913099870298311</v>
      </c>
      <c r="S20" s="14">
        <f>('Población Total'!S20/'Superficie (Km2)'!S$8)</f>
        <v>169.21567088011304</v>
      </c>
      <c r="T20" s="14">
        <f>('Población Total'!T20/'Superficie (Km2)'!T$8)</f>
        <v>221.93050510026066</v>
      </c>
      <c r="U20" s="14">
        <f>('Población Total'!U20/'Superficie (Km2)'!U$8)</f>
        <v>95.926984427443884</v>
      </c>
      <c r="V20" s="14">
        <f>('Población Total'!V20/'Superficie (Km2)'!V$8)</f>
        <v>92.43517914459693</v>
      </c>
    </row>
    <row r="21" spans="2:22" x14ac:dyDescent="0.2">
      <c r="B21" s="1">
        <v>2015</v>
      </c>
      <c r="C21" s="14">
        <f>('Población Total'!C21/'Superficie (Km2)'!C$9)</f>
        <v>465.81620314389357</v>
      </c>
      <c r="D21" s="14">
        <f>('Población Total'!D21/'Superficie (Km2)'!D$9)</f>
        <v>332.94117647058829</v>
      </c>
      <c r="E21" s="14">
        <f>('Población Total'!E21/'Superficie (Km2)'!E$9)</f>
        <v>23.486801718845918</v>
      </c>
      <c r="F21" s="14">
        <f>('Población Total'!F21/'Superficie (Km2)'!F$9)</f>
        <v>2475.7620817843867</v>
      </c>
      <c r="G21" s="14">
        <f>('Población Total'!G21/'Superficie (Km2)'!G$9)</f>
        <v>233.98667935299716</v>
      </c>
      <c r="H21" s="14">
        <f>('Población Total'!H21/'Superficie (Km2)'!H$9)</f>
        <v>50.787518573551267</v>
      </c>
      <c r="I21" s="14">
        <f>('Población Total'!I21/'Superficie (Km2)'!I$9)</f>
        <v>52.18181818181818</v>
      </c>
      <c r="J21" s="14">
        <f>('Población Total'!J21/'Superficie (Km2)'!J$9)</f>
        <v>7454.3269230769229</v>
      </c>
      <c r="K21" s="14">
        <f>('Población Total'!K21/'Superficie (Km2)'!K$9)</f>
        <v>1440.470766894457</v>
      </c>
      <c r="L21" s="14">
        <f>('Población Total'!L21/'Superficie (Km2)'!L$9)</f>
        <v>534.15994623655911</v>
      </c>
      <c r="M21" s="14">
        <f>('Población Total'!M21/'Superficie (Km2)'!M$9)</f>
        <v>143.83647798742138</v>
      </c>
      <c r="N21" s="14">
        <f>('Población Total'!N21/'Superficie (Km2)'!N$9)</f>
        <v>1513.5087719298247</v>
      </c>
      <c r="O21" s="14">
        <f>('Población Total'!O21/'Superficie (Km2)'!O$9)</f>
        <v>77.173913043478265</v>
      </c>
      <c r="P21" s="14">
        <f>('Población Total'!P21/'Superficie (Km2)'!P$9)</f>
        <v>3391.5577889447241</v>
      </c>
      <c r="Q21" s="14">
        <f>('Población Total'!Q21/'Superficie (Km2)'!Q$9)</f>
        <v>802.98689956331873</v>
      </c>
      <c r="R21" s="14">
        <f>('Población Total'!R21/'Superficie (Km2)'!R$9)</f>
        <v>76.668632075471706</v>
      </c>
      <c r="S21" s="14">
        <f>('Población Total'!S21/'Superficie (Km2)'!S$9)</f>
        <v>169.23861852433279</v>
      </c>
      <c r="T21" s="14">
        <f>('Población Total'!T21/'Superficie (Km2)'!T$9)</f>
        <v>222.87221234094952</v>
      </c>
      <c r="U21" s="14">
        <f>('Población Total'!U21/'Superficie (Km2)'!U$9)</f>
        <v>95.885834906877406</v>
      </c>
      <c r="V21" s="14">
        <f>('Población Total'!V21/'Superficie (Km2)'!V$9)</f>
        <v>92.1450505841036</v>
      </c>
    </row>
    <row r="22" spans="2:22" x14ac:dyDescent="0.2">
      <c r="B22" s="1">
        <v>2016</v>
      </c>
      <c r="C22" s="14">
        <f>('Población Total'!C22/'Superficie (Km2)'!C$9)</f>
        <v>469.09310761789601</v>
      </c>
      <c r="D22" s="14">
        <f>('Población Total'!D22/'Superficie (Km2)'!D$9)</f>
        <v>332.62653898768815</v>
      </c>
      <c r="E22" s="14">
        <f>('Población Total'!E22/'Superficie (Km2)'!E$9)</f>
        <v>23.241252302025782</v>
      </c>
      <c r="F22" s="14">
        <f>('Población Total'!F22/'Superficie (Km2)'!F$9)</f>
        <v>2499.814126394052</v>
      </c>
      <c r="G22" s="14">
        <f>('Población Total'!G22/'Superficie (Km2)'!G$9)</f>
        <v>236.19410085632731</v>
      </c>
      <c r="H22" s="14">
        <f>('Población Total'!H22/'Superficie (Km2)'!H$9)</f>
        <v>51.158989598811296</v>
      </c>
      <c r="I22" s="14">
        <f>('Población Total'!I22/'Superficie (Km2)'!I$9)</f>
        <v>51.287878787878789</v>
      </c>
      <c r="J22" s="14">
        <f>('Población Total'!J22/'Superficie (Km2)'!J$9)</f>
        <v>7450.5769230769229</v>
      </c>
      <c r="K22" s="14">
        <f>('Población Total'!K22/'Superficie (Km2)'!K$9)</f>
        <v>1440.1645153125789</v>
      </c>
      <c r="L22" s="14">
        <f>('Población Total'!L22/'Superficie (Km2)'!L$9)</f>
        <v>522.64112903225805</v>
      </c>
      <c r="M22" s="14">
        <f>('Población Total'!M22/'Superficie (Km2)'!M$9)</f>
        <v>143.17610062893081</v>
      </c>
      <c r="N22" s="14">
        <f>('Población Total'!N22/'Superficie (Km2)'!N$9)</f>
        <v>1543.9649122807018</v>
      </c>
      <c r="O22" s="14">
        <f>('Población Total'!O22/'Superficie (Km2)'!O$9)</f>
        <v>76.84782608695653</v>
      </c>
      <c r="P22" s="14">
        <f>('Población Total'!P22/'Superficie (Km2)'!P$9)</f>
        <v>3406.3316582914576</v>
      </c>
      <c r="Q22" s="14">
        <f>('Población Total'!Q22/'Superficie (Km2)'!Q$9)</f>
        <v>803.22191345772137</v>
      </c>
      <c r="R22" s="14">
        <f>('Población Total'!R22/'Superficie (Km2)'!R$9)</f>
        <v>76.303066037735846</v>
      </c>
      <c r="S22" s="14">
        <f>('Población Total'!S22/'Superficie (Km2)'!S$9)</f>
        <v>168.41444270015697</v>
      </c>
      <c r="T22" s="14">
        <f>('Población Total'!T22/'Superficie (Km2)'!T$9)</f>
        <v>222.91667806813518</v>
      </c>
      <c r="U22" s="14">
        <f>('Población Total'!U22/'Superficie (Km2)'!U$9)</f>
        <v>95.760986458007494</v>
      </c>
      <c r="V22" s="14">
        <f>('Población Total'!V22/'Superficie (Km2)'!V$9)</f>
        <v>92.011897491842703</v>
      </c>
    </row>
    <row r="23" spans="2:22" x14ac:dyDescent="0.2">
      <c r="B23" s="1">
        <v>2017</v>
      </c>
      <c r="C23" s="14">
        <f>('Población Total'!C23/'Superficie (Km2)'!C$9)</f>
        <v>473.4340991535671</v>
      </c>
      <c r="D23" s="14">
        <f>('Población Total'!D23/'Superficie (Km2)'!D$9)</f>
        <v>338.16689466484269</v>
      </c>
      <c r="E23" s="14">
        <f>('Población Total'!E23/'Superficie (Km2)'!E$9)</f>
        <v>23.112338858195212</v>
      </c>
      <c r="F23" s="14">
        <f>('Población Total'!F23/'Superficie (Km2)'!F$9)</f>
        <v>2559.814126394052</v>
      </c>
      <c r="G23" s="14">
        <f>('Población Total'!G23/'Superficie (Km2)'!G$9)</f>
        <v>240.88487155090391</v>
      </c>
      <c r="H23" s="14">
        <f>('Población Total'!H23/'Superficie (Km2)'!H$9)</f>
        <v>51.144130757800895</v>
      </c>
      <c r="I23" s="14">
        <f>('Población Total'!I23/'Superficie (Km2)'!I$9)</f>
        <v>51.257575757575758</v>
      </c>
      <c r="J23" s="14">
        <f>('Población Total'!J23/'Superficie (Km2)'!J$9)</f>
        <v>7204.7115384615381</v>
      </c>
      <c r="K23" s="14">
        <f>('Población Total'!K23/'Superficie (Km2)'!K$9)</f>
        <v>1440.1467982789165</v>
      </c>
      <c r="L23" s="14">
        <f>('Población Total'!L23/'Superficie (Km2)'!L$9)</f>
        <v>518.48790322580646</v>
      </c>
      <c r="M23" s="14">
        <f>('Población Total'!M23/'Superficie (Km2)'!M$9)</f>
        <v>142.6572327044025</v>
      </c>
      <c r="N23" s="14">
        <f>('Población Total'!N23/'Superficie (Km2)'!N$9)</f>
        <v>1583.7894736842106</v>
      </c>
      <c r="O23" s="14">
        <f>('Población Total'!O23/'Superficie (Km2)'!O$9)</f>
        <v>77.173913043478265</v>
      </c>
      <c r="P23" s="14">
        <f>('Población Total'!P23/'Superficie (Km2)'!P$9)</f>
        <v>3402.060301507538</v>
      </c>
      <c r="Q23" s="14">
        <f>('Población Total'!Q23/'Superficie (Km2)'!Q$9)</f>
        <v>803.7657800714569</v>
      </c>
      <c r="R23" s="14">
        <f>('Población Total'!R23/'Superficie (Km2)'!R$9)</f>
        <v>76.202830188679243</v>
      </c>
      <c r="S23" s="14">
        <f>('Población Total'!S23/'Superficie (Km2)'!S$9)</f>
        <v>169.24646781789639</v>
      </c>
      <c r="T23" s="14">
        <f>('Población Total'!T23/'Superficie (Km2)'!T$9)</f>
        <v>223.09686687645367</v>
      </c>
      <c r="U23" s="14">
        <f>('Población Total'!U23/'Superficie (Km2)'!U$9)</f>
        <v>95.666379737471203</v>
      </c>
      <c r="V23" s="14">
        <f>('Población Total'!V23/'Superficie (Km2)'!V$9)</f>
        <v>92.041787469688074</v>
      </c>
    </row>
    <row r="24" spans="2:22" x14ac:dyDescent="0.2">
      <c r="B24" s="1">
        <v>2018</v>
      </c>
      <c r="C24" s="14">
        <f>('Población Total'!C24/'Superficie (Km2)'!C$10)</f>
        <v>482.74737286968883</v>
      </c>
      <c r="D24" s="14">
        <f>('Población Total'!D24/'Superficie (Km2)'!D$10)</f>
        <v>330.08709185358566</v>
      </c>
      <c r="E24" s="14">
        <f>('Población Total'!E24/'Superficie (Km2)'!E$10)</f>
        <v>23.152515873594211</v>
      </c>
      <c r="F24" s="14">
        <f>('Población Total'!F24/'Superficie (Km2)'!F$10)</f>
        <v>2527.9105573449251</v>
      </c>
      <c r="G24" s="14">
        <f>('Población Total'!G24/'Superficie (Km2)'!G$10)</f>
        <v>245.14545486600989</v>
      </c>
      <c r="H24" s="14">
        <f>('Población Total'!H24/'Superficie (Km2)'!H$10)</f>
        <v>52.144031620197154</v>
      </c>
      <c r="I24" s="14">
        <f>('Población Total'!I24/'Superficie (Km2)'!I$10)</f>
        <v>51.456310679611647</v>
      </c>
      <c r="J24" s="14">
        <f>('Población Total'!J24/'Superficie (Km2)'!J$10)</f>
        <v>7315.6661439761183</v>
      </c>
      <c r="K24" s="14">
        <f>('Población Total'!K24/'Superficie (Km2)'!K$10)</f>
        <v>1446.0864169376835</v>
      </c>
      <c r="L24" s="14">
        <f>('Población Total'!L24/'Superficie (Km2)'!L$10)</f>
        <v>542.30077045503515</v>
      </c>
      <c r="M24" s="14">
        <f>('Población Total'!M24/'Superficie (Km2)'!M$10)</f>
        <v>143.37378530565564</v>
      </c>
      <c r="N24" s="14">
        <f>('Población Total'!N24/'Superficie (Km2)'!N$10)</f>
        <v>1653.7176687631525</v>
      </c>
      <c r="O24" s="14">
        <f>('Población Total'!O24/'Superficie (Km2)'!O$10)</f>
        <v>77.699511565699879</v>
      </c>
      <c r="P24" s="14">
        <f>('Población Total'!P24/'Superficie (Km2)'!P$10)</f>
        <v>3434.7393274636238</v>
      </c>
      <c r="Q24" s="14">
        <f>('Población Total'!Q24/'Superficie (Km2)'!Q$9)</f>
        <v>809.4061135371179</v>
      </c>
      <c r="R24" s="14">
        <f>('Población Total'!R24/'Superficie (Km2)'!R$10)</f>
        <v>76.37215846934842</v>
      </c>
      <c r="S24" s="14">
        <f>('Población Total'!S24/'Superficie (Km2)'!S$10)</f>
        <v>170.53215207311058</v>
      </c>
      <c r="T24" s="14">
        <f>('Población Total'!T24/'Superficie (Km2)'!T$10)</f>
        <v>224.65208863917829</v>
      </c>
      <c r="U24" s="14">
        <f>('Población Total'!U24/'Superficie (Km2)'!U$10)</f>
        <v>95.720350835743972</v>
      </c>
      <c r="V24" s="14">
        <f>('Población Total'!V24/'Superficie (Km2)'!V$9)</f>
        <v>92.339912527742698</v>
      </c>
    </row>
    <row r="25" spans="2:22" x14ac:dyDescent="0.2">
      <c r="B25" s="1">
        <v>2019</v>
      </c>
      <c r="C25" s="14">
        <f>('Población Total'!C25/'Superficie (Km2)'!C$10)</f>
        <v>487.99686197859228</v>
      </c>
      <c r="D25" s="14">
        <f>('Población Total'!D25/'Superficie (Km2)'!D$10)</f>
        <v>338.05088936876979</v>
      </c>
      <c r="E25" s="14">
        <f>('Población Total'!E25/'Superficie (Km2)'!E$10)</f>
        <v>22.814747074377319</v>
      </c>
      <c r="F25" s="14">
        <f>('Población Total'!F25/'Superficie (Km2)'!F$10)</f>
        <v>2542.1647101053204</v>
      </c>
      <c r="G25" s="14">
        <f>('Población Total'!G25/'Superficie (Km2)'!G$10)</f>
        <v>249.91359963221342</v>
      </c>
      <c r="H25" s="14">
        <f>('Población Total'!H25/'Superficie (Km2)'!H$10)</f>
        <v>52.367059984697569</v>
      </c>
      <c r="I25" s="14">
        <f>('Población Total'!I25/'Superficie (Km2)'!I$10)</f>
        <v>51.213592233009706</v>
      </c>
      <c r="J25" s="14">
        <f>('Población Total'!J25/'Superficie (Km2)'!J$10)</f>
        <v>7792.3740298766261</v>
      </c>
      <c r="K25" s="14">
        <f>('Población Total'!K25/'Superficie (Km2)'!K$10)</f>
        <v>1455.2740923161248</v>
      </c>
      <c r="L25" s="14">
        <f>('Población Total'!L25/'Superficie (Km2)'!L$10)</f>
        <v>556.50564738919161</v>
      </c>
      <c r="M25" s="14">
        <f>('Población Total'!M25/'Superficie (Km2)'!M$10)</f>
        <v>145.07200517986172</v>
      </c>
      <c r="N25" s="14">
        <f>('Población Total'!N25/'Superficie (Km2)'!N$10)</f>
        <v>1692.6810121835586</v>
      </c>
      <c r="O25" s="14">
        <f>('Población Total'!O25/'Superficie (Km2)'!O$10)</f>
        <v>81.068301577639318</v>
      </c>
      <c r="P25" s="14">
        <f>('Población Total'!P25/'Superficie (Km2)'!P$10)</f>
        <v>3454.8158120620533</v>
      </c>
      <c r="Q25" s="14">
        <f>('Población Total'!Q25/'Superficie (Km2)'!Q$10)</f>
        <v>821.56602743481585</v>
      </c>
      <c r="R25" s="14">
        <f>('Población Total'!R25/'Superficie (Km2)'!R$10)</f>
        <v>76.572656761986664</v>
      </c>
      <c r="S25" s="14">
        <f>('Población Total'!S25/'Superficie (Km2)'!S$10)</f>
        <v>173.91672370432767</v>
      </c>
      <c r="T25" s="14">
        <f>('Población Total'!T25/'Superficie (Km2)'!T$10)</f>
        <v>227.48077144784384</v>
      </c>
      <c r="U25" s="14">
        <f>('Población Total'!U25/'Superficie (Km2)'!U$10)</f>
        <v>96.060926998799474</v>
      </c>
      <c r="V25" s="14">
        <f>('Población Total'!V25/'Superficie (Km2)'!V$9)</f>
        <v>92.939190377656431</v>
      </c>
    </row>
    <row r="26" spans="2:22" x14ac:dyDescent="0.2">
      <c r="B26" s="1">
        <v>2020</v>
      </c>
      <c r="C26" s="14">
        <f>('Población Total'!C26/'Superficie (Km2)'!C$10)</f>
        <v>497.97572952431881</v>
      </c>
      <c r="D26" s="14">
        <f>('Población Total'!D26/'Superficie (Km2)'!D$10)</f>
        <v>346.98621544680287</v>
      </c>
      <c r="E26" s="14">
        <f>('Población Total'!E26/'Superficie (Km2)'!E$10)</f>
        <v>23.287623393280967</v>
      </c>
      <c r="F26" s="14">
        <f>('Población Total'!F26/'Superficie (Km2)'!F$10)</f>
        <v>2580.0762787036501</v>
      </c>
      <c r="G26" s="14">
        <f>('Población Total'!G26/'Superficie (Km2)'!G$10)</f>
        <v>254.47236478792502</v>
      </c>
      <c r="H26" s="14">
        <f>('Población Total'!H26/'Superficie (Km2)'!H$10)</f>
        <v>53.957995651467201</v>
      </c>
      <c r="I26" s="14">
        <f>('Población Total'!I26/'Superficie (Km2)'!I$10)</f>
        <v>51.714199029126213</v>
      </c>
      <c r="J26" s="14">
        <f>('Población Total'!J26/'Superficie (Km2)'!J$10)</f>
        <v>8037.665610490606</v>
      </c>
      <c r="K26" s="14">
        <f>('Población Total'!K26/'Superficie (Km2)'!K$10)</f>
        <v>1464.9125411833652</v>
      </c>
      <c r="L26" s="14">
        <f>('Población Total'!L26/'Superficie (Km2)'!L$10)</f>
        <v>574.36263046693091</v>
      </c>
      <c r="M26" s="14">
        <f>('Población Total'!M26/'Superficie (Km2)'!M$10)</f>
        <v>148.49989344446283</v>
      </c>
      <c r="N26" s="14">
        <f>('Población Total'!N26/'Superficie (Km2)'!N$10)</f>
        <v>1749.6909133760314</v>
      </c>
      <c r="O26" s="14">
        <f>('Población Total'!O26/'Superficie (Km2)'!O$10)</f>
        <v>80.090265767721405</v>
      </c>
      <c r="P26" s="14">
        <f>('Población Total'!P26/'Superficie (Km2)'!P$10)</f>
        <v>3480.2258990851278</v>
      </c>
      <c r="Q26" s="14">
        <f>('Población Total'!Q26/'Superficie (Km2)'!Q$10)</f>
        <v>833.07753971153431</v>
      </c>
      <c r="R26" s="14">
        <f>('Población Total'!R26/'Superficie (Km2)'!R$10)</f>
        <v>77.321576855076557</v>
      </c>
      <c r="S26" s="14">
        <f>('Población Total'!S26/'Superficie (Km2)'!S$10)</f>
        <v>178.04731460460656</v>
      </c>
      <c r="T26" s="14">
        <f>('Población Total'!T26/'Superficie (Km2)'!T$10)</f>
        <v>230.78459740540976</v>
      </c>
      <c r="U26" s="14">
        <f>('Población Total'!U26/'Superficie (Km2)'!U$10)</f>
        <v>96.63370276564909</v>
      </c>
      <c r="V26" s="14">
        <f>('Población Total'!V26/'Superficie (Km2)'!V$9)</f>
        <v>93.778313362543457</v>
      </c>
    </row>
    <row r="27" spans="2:22" x14ac:dyDescent="0.2">
      <c r="B27" s="1">
        <v>2021</v>
      </c>
      <c r="C27" s="14">
        <f>('Población Total'!C27/'Superficie (Km2)'!C$10)</f>
        <v>506.41845624785475</v>
      </c>
      <c r="D27" s="14">
        <f>('Población Total'!D27/'Superficie (Km2)'!D$10)</f>
        <v>357.07095559919236</v>
      </c>
      <c r="E27" s="14">
        <f>('Población Total'!E27/'Superficie (Km2)'!E$10)</f>
        <v>23.69908720323609</v>
      </c>
      <c r="F27" s="14">
        <f>('Población Total'!F27/'Superficie (Km2)'!F$10)</f>
        <v>2619.6296868869467</v>
      </c>
      <c r="G27" s="14">
        <f>('Población Total'!G27/'Superficie (Km2)'!G$10)</f>
        <v>261.11540879353396</v>
      </c>
      <c r="H27" s="14">
        <f>('Población Total'!H27/'Superficie (Km2)'!H$10)</f>
        <v>55.192085935036168</v>
      </c>
      <c r="I27" s="14">
        <f>('Población Total'!I27/'Superficie (Km2)'!I$10)</f>
        <v>52.336165048543691</v>
      </c>
      <c r="J27" s="14">
        <f>('Población Total'!J27/'Superficie (Km2)'!J$10)</f>
        <v>8013.2140763471234</v>
      </c>
      <c r="K27" s="14">
        <f>('Población Total'!K27/'Superficie (Km2)'!K$10)</f>
        <v>1462.2408219098659</v>
      </c>
      <c r="L27" s="14">
        <f>('Población Total'!L27/'Superficie (Km2)'!L$10)</f>
        <v>583.42227498885745</v>
      </c>
      <c r="M27" s="14">
        <f>('Población Total'!M27/'Superficie (Km2)'!M$10)</f>
        <v>150.51259848055889</v>
      </c>
      <c r="N27" s="14">
        <f>('Población Total'!N27/'Superficie (Km2)'!N$10)</f>
        <v>1786.3580744954193</v>
      </c>
      <c r="O27" s="14">
        <f>('Población Total'!O27/'Superficie (Km2)'!O$10)</f>
        <v>78.786218021164217</v>
      </c>
      <c r="P27" s="14">
        <f>('Población Total'!P27/'Superficie (Km2)'!P$10)</f>
        <v>3424.3740246383695</v>
      </c>
      <c r="Q27" s="14">
        <f>('Población Total'!Q27/'Superficie (Km2)'!Q$10)</f>
        <v>835.82147980124785</v>
      </c>
      <c r="R27" s="14">
        <f>('Población Total'!R27/'Superficie (Km2)'!R$10)</f>
        <v>78.642506783046144</v>
      </c>
      <c r="S27" s="14">
        <f>('Población Total'!S27/'Superficie (Km2)'!S$10)</f>
        <v>183.56000436125251</v>
      </c>
      <c r="T27" s="14">
        <f>('Población Total'!T27/'Superficie (Km2)'!T$10)</f>
        <v>232.11666827315676</v>
      </c>
      <c r="U27" s="14">
        <f>('Población Total'!U27/'Superficie (Km2)'!U$10)</f>
        <v>96.72498886781429</v>
      </c>
      <c r="V27" s="14">
        <f>('Población Total'!V27/'Superficie (Km2)'!V$9)</f>
        <v>93.648492358529538</v>
      </c>
    </row>
    <row r="28" spans="2:22" x14ac:dyDescent="0.2">
      <c r="B28" s="1">
        <v>2022</v>
      </c>
      <c r="C28" s="14">
        <f>('Población Total'!C28/'Superficie (Km2)'!C$10)</f>
        <v>514.43783707551142</v>
      </c>
      <c r="D28" s="14">
        <f>('Población Total'!D28/'Superficie (Km2)'!D$10)</f>
        <v>361.73702940104425</v>
      </c>
      <c r="E28" s="14">
        <f>('Población Total'!E28/'Superficie (Km2)'!E$10)</f>
        <v>23.858759726502257</v>
      </c>
      <c r="F28" s="14">
        <f>('Población Total'!F28/'Superficie (Km2)'!F$10)</f>
        <v>2729.9314553679142</v>
      </c>
      <c r="G28" s="14">
        <f>('Población Total'!G28/'Superficie (Km2)'!G$10)</f>
        <v>263.74217117970596</v>
      </c>
      <c r="H28" s="14">
        <f>('Población Total'!H28/'Superficie (Km2)'!H$10)</f>
        <v>56.693810256005634</v>
      </c>
      <c r="I28" s="14">
        <f>('Población Total'!I28/'Superficie (Km2)'!I$10)</f>
        <v>52.912621359223301</v>
      </c>
      <c r="J28" s="14">
        <f>('Población Total'!J28/'Superficie (Km2)'!J$10)</f>
        <v>8075.410240577171</v>
      </c>
      <c r="K28" s="14">
        <f>('Población Total'!K28/'Superficie (Km2)'!K$10)</f>
        <v>1466.4725213468494</v>
      </c>
      <c r="L28" s="14">
        <f>('Población Total'!L28/'Superficie (Km2)'!L$10)</f>
        <v>601.97201484889695</v>
      </c>
      <c r="M28" s="14">
        <f>('Población Total'!M28/'Superficie (Km2)'!M$10)</f>
        <v>151.91205745096943</v>
      </c>
      <c r="N28" s="14">
        <f>('Población Total'!N28/'Superficie (Km2)'!N$10)</f>
        <v>1814.3069184406277</v>
      </c>
      <c r="O28" s="14">
        <f>('Población Total'!O28/'Superficie (Km2)'!O$10)</f>
        <v>81.502984159825047</v>
      </c>
      <c r="P28" s="14">
        <f>('Población Total'!P28/'Superficie (Km2)'!P$10)</f>
        <v>3462.7658986950155</v>
      </c>
      <c r="Q28" s="14">
        <f>('Población Total'!Q28/'Superficie (Km2)'!Q$10)</f>
        <v>844.66615575091259</v>
      </c>
      <c r="R28" s="14">
        <f>('Población Total'!R28/'Superficie (Km2)'!R$10)</f>
        <v>78.913769178968465</v>
      </c>
      <c r="S28" s="14">
        <f>('Población Total'!S28/'Superficie (Km2)'!S$10)</f>
        <v>190.89455170129145</v>
      </c>
      <c r="T28" s="14">
        <f>('Población Total'!T28/'Superficie (Km2)'!T$10)</f>
        <v>235.10811259263838</v>
      </c>
      <c r="U28" s="14">
        <f>('Población Total'!U28/'Superficie (Km2)'!U$10)</f>
        <v>97.042138432365164</v>
      </c>
      <c r="V28" s="14">
        <f>('Población Total'!V28/'Superficie (Km2)'!V$9)</f>
        <v>93.826980428428286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U31" sqref="U31"/>
    </sheetView>
  </sheetViews>
  <sheetFormatPr baseColWidth="10" defaultColWidth="11.42578125" defaultRowHeight="12.75" x14ac:dyDescent="0.2"/>
  <cols>
    <col min="1" max="1" width="24.5703125" customWidth="1"/>
    <col min="3" max="3" width="17.7109375" customWidth="1"/>
    <col min="4" max="4" width="15.85546875" customWidth="1"/>
    <col min="5" max="5" width="7.7109375" customWidth="1"/>
    <col min="6" max="6" width="12.28515625" customWidth="1"/>
    <col min="7" max="7" width="8.28515625" customWidth="1"/>
    <col min="8" max="8" width="13" customWidth="1"/>
    <col min="9" max="9" width="9.140625" customWidth="1"/>
    <col min="10" max="10" width="10.140625" customWidth="1"/>
    <col min="11" max="11" width="10" customWidth="1"/>
    <col min="12" max="12" width="7" customWidth="1"/>
    <col min="13" max="13" width="7.42578125" customWidth="1"/>
    <col min="14" max="14" width="17.7109375" customWidth="1"/>
    <col min="15" max="15" width="7" customWidth="1"/>
    <col min="16" max="16" width="12.28515625" customWidth="1"/>
    <col min="17" max="17" width="18.5703125" bestFit="1" customWidth="1"/>
    <col min="18" max="18" width="7" customWidth="1"/>
    <col min="19" max="19" width="8.7109375" customWidth="1"/>
  </cols>
  <sheetData>
    <row r="1" spans="1:22" x14ac:dyDescent="0.2">
      <c r="A1" s="17" t="s">
        <v>39</v>
      </c>
    </row>
    <row r="2" spans="1:22" x14ac:dyDescent="0.2">
      <c r="A2" s="8" t="s">
        <v>1</v>
      </c>
    </row>
    <row r="3" spans="1:22" ht="38.25" x14ac:dyDescent="0.2">
      <c r="A3" s="9" t="s">
        <v>14</v>
      </c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1" t="s">
        <v>29</v>
      </c>
      <c r="R5" s="5" t="s">
        <v>30</v>
      </c>
      <c r="S5" s="5" t="s">
        <v>31</v>
      </c>
      <c r="T5" s="1" t="s">
        <v>32</v>
      </c>
      <c r="U5" s="1" t="s">
        <v>33</v>
      </c>
      <c r="V5" s="1" t="s">
        <v>34</v>
      </c>
    </row>
    <row r="6" spans="1:22" x14ac:dyDescent="0.2">
      <c r="B6" s="1">
        <v>2000</v>
      </c>
      <c r="C6" s="12">
        <v>10796</v>
      </c>
      <c r="D6" s="12">
        <v>8509</v>
      </c>
      <c r="E6" s="12">
        <v>2057</v>
      </c>
      <c r="F6" s="12">
        <v>15709</v>
      </c>
      <c r="G6" s="12">
        <v>6650</v>
      </c>
      <c r="H6" s="12">
        <v>1570</v>
      </c>
      <c r="I6" s="12">
        <v>1523</v>
      </c>
      <c r="J6" s="12">
        <v>23444</v>
      </c>
      <c r="K6" s="12">
        <v>252570</v>
      </c>
      <c r="L6" s="12">
        <v>20973</v>
      </c>
      <c r="M6" s="12">
        <v>3215</v>
      </c>
      <c r="N6" s="12">
        <v>11568</v>
      </c>
      <c r="O6" s="12">
        <v>311</v>
      </c>
      <c r="P6" s="12">
        <v>20376</v>
      </c>
      <c r="Q6" s="12">
        <f>SUM(C6:P6)</f>
        <v>379271</v>
      </c>
      <c r="R6" s="15">
        <v>6263</v>
      </c>
      <c r="S6" s="15">
        <v>8893</v>
      </c>
      <c r="T6" s="12">
        <v>623607</v>
      </c>
      <c r="U6" s="12">
        <v>3609412</v>
      </c>
      <c r="V6" s="12">
        <v>19821384</v>
      </c>
    </row>
    <row r="7" spans="1:22" x14ac:dyDescent="0.2">
      <c r="B7" s="1">
        <v>2001</v>
      </c>
      <c r="C7" s="12">
        <v>11299</v>
      </c>
      <c r="D7" s="12">
        <v>8736</v>
      </c>
      <c r="E7" s="12">
        <v>2065</v>
      </c>
      <c r="F7" s="12">
        <v>16506</v>
      </c>
      <c r="G7" s="12">
        <v>6805</v>
      </c>
      <c r="H7" s="12">
        <v>1578</v>
      </c>
      <c r="I7" s="12">
        <v>1540</v>
      </c>
      <c r="J7" s="12">
        <v>24710</v>
      </c>
      <c r="K7" s="12">
        <v>254477</v>
      </c>
      <c r="L7" s="12">
        <v>22443</v>
      </c>
      <c r="M7" s="12">
        <v>3201</v>
      </c>
      <c r="N7" s="12">
        <v>12167</v>
      </c>
      <c r="O7" s="12">
        <v>314</v>
      </c>
      <c r="P7" s="12">
        <v>21562</v>
      </c>
      <c r="Q7" s="12">
        <f t="shared" ref="Q7:Q28" si="0">SUM(C7:P7)</f>
        <v>387403</v>
      </c>
      <c r="R7" s="15">
        <v>6249</v>
      </c>
      <c r="S7" s="15">
        <v>8994</v>
      </c>
      <c r="T7" s="12">
        <v>636274</v>
      </c>
      <c r="U7" s="12">
        <v>3647194</v>
      </c>
      <c r="V7" s="12">
        <v>20165514</v>
      </c>
    </row>
    <row r="8" spans="1:22" x14ac:dyDescent="0.2">
      <c r="B8" s="1">
        <v>2002</v>
      </c>
      <c r="C8" s="12">
        <v>11850</v>
      </c>
      <c r="D8" s="12">
        <v>8978</v>
      </c>
      <c r="E8" s="12">
        <v>2084</v>
      </c>
      <c r="F8" s="12">
        <v>17633</v>
      </c>
      <c r="G8" s="12">
        <v>7007</v>
      </c>
      <c r="H8" s="12">
        <v>1551</v>
      </c>
      <c r="I8" s="12">
        <v>1542</v>
      </c>
      <c r="J8" s="12">
        <v>26271</v>
      </c>
      <c r="K8" s="12">
        <v>255964</v>
      </c>
      <c r="L8" s="12">
        <v>23863</v>
      </c>
      <c r="M8" s="12">
        <v>3221</v>
      </c>
      <c r="N8" s="12">
        <v>12861</v>
      </c>
      <c r="O8" s="12">
        <v>325</v>
      </c>
      <c r="P8" s="12">
        <v>23111</v>
      </c>
      <c r="Q8" s="12">
        <f t="shared" si="0"/>
        <v>396261</v>
      </c>
      <c r="R8" s="15">
        <v>6298</v>
      </c>
      <c r="S8" s="15">
        <v>9210</v>
      </c>
      <c r="T8" s="12">
        <v>651174</v>
      </c>
      <c r="U8" s="12">
        <v>3687421</v>
      </c>
      <c r="V8" s="12">
        <v>20564089</v>
      </c>
    </row>
    <row r="9" spans="1:22" x14ac:dyDescent="0.2">
      <c r="B9" s="1">
        <v>2003</v>
      </c>
      <c r="C9" s="12">
        <v>12664</v>
      </c>
      <c r="D9" s="12">
        <v>9428</v>
      </c>
      <c r="E9" s="12">
        <v>2179</v>
      </c>
      <c r="F9" s="12">
        <v>19710</v>
      </c>
      <c r="G9" s="12">
        <v>7493</v>
      </c>
      <c r="H9" s="12">
        <v>1519</v>
      </c>
      <c r="I9" s="12">
        <v>1552</v>
      </c>
      <c r="J9" s="12">
        <v>28229</v>
      </c>
      <c r="K9" s="12">
        <v>262983</v>
      </c>
      <c r="L9" s="12">
        <v>26163</v>
      </c>
      <c r="M9" s="12">
        <v>3420</v>
      </c>
      <c r="N9" s="12">
        <v>14021</v>
      </c>
      <c r="O9" s="12">
        <v>326</v>
      </c>
      <c r="P9" s="12">
        <v>25204</v>
      </c>
      <c r="Q9" s="12">
        <f t="shared" si="0"/>
        <v>414891</v>
      </c>
      <c r="R9" s="15">
        <v>6410</v>
      </c>
      <c r="S9" s="15">
        <v>9915</v>
      </c>
      <c r="T9" s="12">
        <v>675800</v>
      </c>
      <c r="U9" s="12">
        <v>3757370</v>
      </c>
      <c r="V9" s="12">
        <v>21034326</v>
      </c>
    </row>
    <row r="10" spans="1:22" x14ac:dyDescent="0.2">
      <c r="B10" s="1">
        <v>2004</v>
      </c>
      <c r="C10" s="12">
        <v>13352</v>
      </c>
      <c r="D10" s="12">
        <v>9718</v>
      </c>
      <c r="E10" s="12">
        <v>2163</v>
      </c>
      <c r="F10" s="12">
        <v>20886</v>
      </c>
      <c r="G10" s="12">
        <v>7881</v>
      </c>
      <c r="H10" s="12">
        <v>1614</v>
      </c>
      <c r="I10" s="12">
        <v>1581</v>
      </c>
      <c r="J10" s="12">
        <v>29106</v>
      </c>
      <c r="K10" s="12">
        <v>263776</v>
      </c>
      <c r="L10" s="12">
        <v>26391</v>
      </c>
      <c r="M10" s="12">
        <v>3534</v>
      </c>
      <c r="N10" s="12">
        <v>15086</v>
      </c>
      <c r="O10" s="12">
        <v>351</v>
      </c>
      <c r="P10" s="12">
        <v>26230</v>
      </c>
      <c r="Q10" s="12">
        <f t="shared" si="0"/>
        <v>421669</v>
      </c>
      <c r="R10" s="15">
        <v>6454</v>
      </c>
      <c r="S10" s="15">
        <v>9973</v>
      </c>
      <c r="T10" s="12">
        <v>688242</v>
      </c>
      <c r="U10" s="12">
        <v>3800208</v>
      </c>
      <c r="V10" s="12">
        <v>21285247</v>
      </c>
    </row>
    <row r="11" spans="1:22" x14ac:dyDescent="0.2">
      <c r="B11" s="1">
        <v>2005</v>
      </c>
      <c r="C11" s="12">
        <v>14262</v>
      </c>
      <c r="D11" s="12">
        <v>10104</v>
      </c>
      <c r="E11" s="12">
        <v>2206</v>
      </c>
      <c r="F11" s="12">
        <v>22574</v>
      </c>
      <c r="G11" s="12">
        <v>8500</v>
      </c>
      <c r="H11" s="12">
        <v>1678</v>
      </c>
      <c r="I11" s="12">
        <v>1631</v>
      </c>
      <c r="J11" s="12">
        <v>31154</v>
      </c>
      <c r="K11" s="12">
        <v>269479</v>
      </c>
      <c r="L11" s="12">
        <v>28611</v>
      </c>
      <c r="M11" s="12">
        <v>3755</v>
      </c>
      <c r="N11" s="12">
        <v>15945</v>
      </c>
      <c r="O11" s="12">
        <v>367</v>
      </c>
      <c r="P11" s="12">
        <v>27998</v>
      </c>
      <c r="Q11" s="12">
        <f t="shared" si="0"/>
        <v>438264</v>
      </c>
      <c r="R11" s="15">
        <v>6525</v>
      </c>
      <c r="S11" s="15">
        <v>10434</v>
      </c>
      <c r="T11" s="12">
        <v>717572</v>
      </c>
      <c r="U11" s="12">
        <v>3889605</v>
      </c>
      <c r="V11" s="12">
        <v>21780869</v>
      </c>
    </row>
    <row r="12" spans="1:22" x14ac:dyDescent="0.2">
      <c r="B12" s="1">
        <v>2006</v>
      </c>
      <c r="C12" s="12">
        <v>15165</v>
      </c>
      <c r="D12" s="12">
        <v>10620</v>
      </c>
      <c r="E12" s="12">
        <v>2204</v>
      </c>
      <c r="F12" s="12">
        <v>24940</v>
      </c>
      <c r="G12" s="12">
        <v>9024</v>
      </c>
      <c r="H12" s="12">
        <v>1750</v>
      </c>
      <c r="I12" s="12">
        <v>1687</v>
      </c>
      <c r="J12" s="12">
        <v>31774</v>
      </c>
      <c r="K12" s="12">
        <v>270672</v>
      </c>
      <c r="L12" s="12">
        <v>30779</v>
      </c>
      <c r="M12" s="12">
        <v>3911</v>
      </c>
      <c r="N12" s="12">
        <v>16841</v>
      </c>
      <c r="O12" s="12">
        <v>374</v>
      </c>
      <c r="P12" s="12">
        <v>29816</v>
      </c>
      <c r="Q12" s="12">
        <f t="shared" si="0"/>
        <v>449557</v>
      </c>
      <c r="R12" s="15">
        <v>6627</v>
      </c>
      <c r="S12" s="15">
        <v>10671</v>
      </c>
      <c r="T12" s="12">
        <v>737508</v>
      </c>
      <c r="U12" s="12">
        <v>3958565</v>
      </c>
      <c r="V12" s="12">
        <v>22100466</v>
      </c>
    </row>
    <row r="13" spans="1:22" x14ac:dyDescent="0.2">
      <c r="B13" s="1">
        <v>2007</v>
      </c>
      <c r="C13" s="12">
        <v>16011</v>
      </c>
      <c r="D13" s="12">
        <v>10956</v>
      </c>
      <c r="E13" s="12">
        <v>2192</v>
      </c>
      <c r="F13" s="12">
        <v>25861</v>
      </c>
      <c r="G13" s="12">
        <v>9618</v>
      </c>
      <c r="H13" s="12">
        <v>1783</v>
      </c>
      <c r="I13" s="12">
        <v>1783</v>
      </c>
      <c r="J13" s="12">
        <v>32569</v>
      </c>
      <c r="K13" s="12">
        <v>271042</v>
      </c>
      <c r="L13" s="12">
        <v>32335</v>
      </c>
      <c r="M13" s="12">
        <v>4079</v>
      </c>
      <c r="N13" s="12">
        <v>17805</v>
      </c>
      <c r="O13" s="12">
        <v>369</v>
      </c>
      <c r="P13" s="12">
        <v>30569</v>
      </c>
      <c r="Q13" s="12">
        <f t="shared" si="0"/>
        <v>456972</v>
      </c>
      <c r="R13" s="15">
        <v>6706</v>
      </c>
      <c r="S13" s="15">
        <v>10840</v>
      </c>
      <c r="T13" s="12">
        <v>750682</v>
      </c>
      <c r="U13" s="12">
        <v>3999243</v>
      </c>
      <c r="V13" s="12">
        <v>22339962</v>
      </c>
    </row>
    <row r="14" spans="1:22" x14ac:dyDescent="0.2">
      <c r="B14" s="1">
        <v>2008</v>
      </c>
      <c r="C14" s="12">
        <v>16787</v>
      </c>
      <c r="D14" s="12">
        <v>11504</v>
      </c>
      <c r="E14" s="12">
        <v>2202</v>
      </c>
      <c r="F14" s="12">
        <v>27751</v>
      </c>
      <c r="G14" s="12">
        <v>10450</v>
      </c>
      <c r="H14" s="12">
        <v>1850</v>
      </c>
      <c r="I14" s="12">
        <v>1832</v>
      </c>
      <c r="J14" s="12">
        <v>34072</v>
      </c>
      <c r="K14" s="12">
        <v>273299</v>
      </c>
      <c r="L14" s="12">
        <v>35411</v>
      </c>
      <c r="M14" s="12">
        <v>4371</v>
      </c>
      <c r="N14" s="12">
        <v>18478</v>
      </c>
      <c r="O14" s="12">
        <v>374</v>
      </c>
      <c r="P14" s="12">
        <v>32121</v>
      </c>
      <c r="Q14" s="12">
        <f t="shared" si="0"/>
        <v>470502</v>
      </c>
      <c r="R14" s="15">
        <v>6781</v>
      </c>
      <c r="S14" s="15">
        <v>11155</v>
      </c>
      <c r="T14" s="12">
        <v>773012</v>
      </c>
      <c r="U14" s="12">
        <v>4071500</v>
      </c>
      <c r="V14" s="12">
        <v>22847737</v>
      </c>
    </row>
    <row r="15" spans="1:22" x14ac:dyDescent="0.2">
      <c r="B15" s="1">
        <v>2009</v>
      </c>
      <c r="C15" s="12">
        <v>17562</v>
      </c>
      <c r="D15" s="12">
        <v>11730</v>
      </c>
      <c r="E15" s="12">
        <v>2204</v>
      </c>
      <c r="F15" s="12">
        <v>29111</v>
      </c>
      <c r="G15" s="12">
        <v>10895</v>
      </c>
      <c r="H15" s="12">
        <v>1860</v>
      </c>
      <c r="I15" s="12">
        <v>1841</v>
      </c>
      <c r="J15" s="12">
        <v>35339</v>
      </c>
      <c r="K15" s="12">
        <v>274209</v>
      </c>
      <c r="L15" s="12">
        <v>37063</v>
      </c>
      <c r="M15" s="12">
        <v>4484</v>
      </c>
      <c r="N15" s="12">
        <v>19178</v>
      </c>
      <c r="O15" s="12">
        <v>372</v>
      </c>
      <c r="P15" s="12">
        <v>32845</v>
      </c>
      <c r="Q15" s="12">
        <f t="shared" si="0"/>
        <v>478693</v>
      </c>
      <c r="R15" s="15">
        <v>6763</v>
      </c>
      <c r="S15" s="15">
        <v>11231</v>
      </c>
      <c r="T15" s="12">
        <v>786393</v>
      </c>
      <c r="U15" s="12">
        <v>4113383</v>
      </c>
      <c r="V15" s="12">
        <v>23116988</v>
      </c>
    </row>
    <row r="16" spans="1:22" x14ac:dyDescent="0.2">
      <c r="B16" s="1">
        <v>2010</v>
      </c>
      <c r="C16" s="12">
        <v>17939</v>
      </c>
      <c r="D16" s="12">
        <v>11913</v>
      </c>
      <c r="E16" s="12">
        <v>2183</v>
      </c>
      <c r="F16" s="12">
        <v>30299</v>
      </c>
      <c r="G16" s="12">
        <v>11341</v>
      </c>
      <c r="H16" s="12">
        <v>1875</v>
      </c>
      <c r="I16" s="12">
        <v>1875</v>
      </c>
      <c r="J16" s="12">
        <v>35455</v>
      </c>
      <c r="K16" s="12">
        <v>273958</v>
      </c>
      <c r="L16" s="12">
        <v>38323</v>
      </c>
      <c r="M16" s="12">
        <v>4598</v>
      </c>
      <c r="N16" s="12">
        <v>19796</v>
      </c>
      <c r="O16" s="12">
        <v>381</v>
      </c>
      <c r="P16" s="12">
        <v>33618</v>
      </c>
      <c r="Q16" s="12">
        <f t="shared" si="0"/>
        <v>483554</v>
      </c>
      <c r="R16" s="15">
        <v>6773</v>
      </c>
      <c r="S16" s="15">
        <v>11294</v>
      </c>
      <c r="T16" s="12">
        <v>793575</v>
      </c>
      <c r="U16" s="12">
        <v>4144856</v>
      </c>
      <c r="V16" s="12">
        <v>23226185</v>
      </c>
    </row>
    <row r="17" spans="2:22" x14ac:dyDescent="0.2">
      <c r="B17" s="1">
        <v>2011</v>
      </c>
      <c r="C17" s="12">
        <v>18346</v>
      </c>
      <c r="D17" s="12">
        <v>11976</v>
      </c>
      <c r="E17" s="12">
        <v>2162</v>
      </c>
      <c r="F17" s="12">
        <v>31546</v>
      </c>
      <c r="G17" s="12">
        <v>11660</v>
      </c>
      <c r="H17" s="12">
        <v>1951</v>
      </c>
      <c r="I17" s="12">
        <v>1871</v>
      </c>
      <c r="J17" s="12">
        <v>36526</v>
      </c>
      <c r="K17" s="12">
        <v>273355</v>
      </c>
      <c r="L17" s="12">
        <v>39789</v>
      </c>
      <c r="M17" s="12">
        <v>4674</v>
      </c>
      <c r="N17" s="12">
        <v>20014</v>
      </c>
      <c r="O17" s="12">
        <v>398</v>
      </c>
      <c r="P17" s="12">
        <v>34275</v>
      </c>
      <c r="Q17" s="12">
        <f t="shared" si="0"/>
        <v>488543</v>
      </c>
      <c r="R17" s="12">
        <v>6796</v>
      </c>
      <c r="S17" s="12">
        <v>11348</v>
      </c>
      <c r="T17" s="12">
        <v>801126</v>
      </c>
      <c r="U17" s="12">
        <v>4169634</v>
      </c>
      <c r="V17" s="12">
        <v>23283187</v>
      </c>
    </row>
    <row r="18" spans="2:22" x14ac:dyDescent="0.2">
      <c r="B18" s="1">
        <v>2012</v>
      </c>
      <c r="C18" s="12">
        <v>18714</v>
      </c>
      <c r="D18" s="12">
        <v>12065</v>
      </c>
      <c r="E18" s="12">
        <v>2157</v>
      </c>
      <c r="F18" s="12">
        <v>32612</v>
      </c>
      <c r="G18" s="12">
        <v>12104</v>
      </c>
      <c r="H18" s="12">
        <v>1982</v>
      </c>
      <c r="I18" s="12">
        <v>1855</v>
      </c>
      <c r="J18" s="12">
        <v>37390</v>
      </c>
      <c r="K18" s="12">
        <v>272927</v>
      </c>
      <c r="L18" s="12">
        <v>41249</v>
      </c>
      <c r="M18" s="12">
        <v>4742</v>
      </c>
      <c r="N18" s="12">
        <v>20393</v>
      </c>
      <c r="O18" s="12">
        <v>387</v>
      </c>
      <c r="P18" s="12">
        <v>34638</v>
      </c>
      <c r="Q18" s="12">
        <f t="shared" si="0"/>
        <v>493215</v>
      </c>
      <c r="R18" s="12">
        <v>6745</v>
      </c>
      <c r="S18" s="12">
        <v>11124</v>
      </c>
      <c r="T18" s="12">
        <v>808527</v>
      </c>
      <c r="U18" s="12">
        <v>4180285</v>
      </c>
      <c r="V18" s="12">
        <v>23298356</v>
      </c>
    </row>
    <row r="19" spans="2:22" x14ac:dyDescent="0.2">
      <c r="B19" s="1">
        <v>2013</v>
      </c>
      <c r="C19" s="12">
        <v>19005</v>
      </c>
      <c r="D19" s="12">
        <v>12144</v>
      </c>
      <c r="E19" s="12">
        <v>2138</v>
      </c>
      <c r="F19" s="12">
        <v>34141</v>
      </c>
      <c r="G19" s="12">
        <v>12355</v>
      </c>
      <c r="H19" s="12">
        <v>1951</v>
      </c>
      <c r="I19" s="12">
        <v>1834</v>
      </c>
      <c r="J19" s="12">
        <v>37951</v>
      </c>
      <c r="K19" s="12">
        <v>273475</v>
      </c>
      <c r="L19" s="12">
        <v>42917</v>
      </c>
      <c r="M19" s="12">
        <v>4745</v>
      </c>
      <c r="N19" s="12">
        <v>20653</v>
      </c>
      <c r="O19" s="12">
        <v>380</v>
      </c>
      <c r="P19" s="12">
        <v>34786</v>
      </c>
      <c r="Q19" s="12">
        <f t="shared" si="0"/>
        <v>498475</v>
      </c>
      <c r="R19" s="12">
        <v>6708</v>
      </c>
      <c r="S19" s="12">
        <v>11465</v>
      </c>
      <c r="T19" s="12">
        <v>813878</v>
      </c>
      <c r="U19" s="12">
        <v>4170654</v>
      </c>
      <c r="V19" s="12">
        <v>23196386</v>
      </c>
    </row>
    <row r="20" spans="2:22" x14ac:dyDescent="0.2">
      <c r="B20" s="1">
        <v>2014</v>
      </c>
      <c r="C20" s="12">
        <v>19070</v>
      </c>
      <c r="D20" s="12">
        <v>12103</v>
      </c>
      <c r="E20" s="12">
        <v>2004</v>
      </c>
      <c r="F20" s="12">
        <v>33053</v>
      </c>
      <c r="G20" s="12">
        <v>12376</v>
      </c>
      <c r="H20" s="12">
        <v>1857</v>
      </c>
      <c r="I20" s="12">
        <v>1772</v>
      </c>
      <c r="J20" s="12">
        <v>37161</v>
      </c>
      <c r="K20" s="12">
        <v>272674</v>
      </c>
      <c r="L20" s="12">
        <v>38970</v>
      </c>
      <c r="M20" s="12">
        <v>4666</v>
      </c>
      <c r="N20" s="12">
        <v>21034</v>
      </c>
      <c r="O20" s="12">
        <v>379</v>
      </c>
      <c r="P20" s="12">
        <v>33757</v>
      </c>
      <c r="Q20" s="12">
        <f t="shared" si="0"/>
        <v>490876</v>
      </c>
      <c r="R20" s="12">
        <v>6542</v>
      </c>
      <c r="S20" s="12">
        <v>10886</v>
      </c>
      <c r="T20" s="12">
        <v>797639</v>
      </c>
      <c r="U20" s="12">
        <v>4148701</v>
      </c>
      <c r="V20" s="12">
        <v>22985676</v>
      </c>
    </row>
    <row r="21" spans="2:22" x14ac:dyDescent="0.2">
      <c r="B21" s="1">
        <v>2015</v>
      </c>
      <c r="C21" s="12">
        <v>19162</v>
      </c>
      <c r="D21" s="12">
        <v>12167</v>
      </c>
      <c r="E21" s="12">
        <v>1968</v>
      </c>
      <c r="F21" s="12">
        <v>32976</v>
      </c>
      <c r="G21" s="12">
        <v>12497</v>
      </c>
      <c r="H21" s="12">
        <v>1815</v>
      </c>
      <c r="I21" s="12">
        <v>1765</v>
      </c>
      <c r="J21" s="12">
        <v>37983</v>
      </c>
      <c r="K21" s="12">
        <v>273817</v>
      </c>
      <c r="L21" s="12">
        <v>39913</v>
      </c>
      <c r="M21" s="12">
        <v>4626</v>
      </c>
      <c r="N21" s="12">
        <v>21192</v>
      </c>
      <c r="O21" s="12">
        <v>373</v>
      </c>
      <c r="P21" s="12">
        <v>33717</v>
      </c>
      <c r="Q21" s="12">
        <f t="shared" si="0"/>
        <v>493971</v>
      </c>
      <c r="R21" s="12">
        <v>6540</v>
      </c>
      <c r="S21" s="12">
        <v>10868</v>
      </c>
      <c r="T21" s="12">
        <v>800767</v>
      </c>
      <c r="U21" s="12">
        <v>4144532</v>
      </c>
      <c r="V21" s="12">
        <v>22890383</v>
      </c>
    </row>
    <row r="22" spans="2:22" x14ac:dyDescent="0.2">
      <c r="B22" s="1">
        <v>2016</v>
      </c>
      <c r="C22" s="12">
        <v>19309</v>
      </c>
      <c r="D22" s="12">
        <v>12157</v>
      </c>
      <c r="E22" s="12">
        <v>1940</v>
      </c>
      <c r="F22" s="12">
        <v>33273</v>
      </c>
      <c r="G22" s="12">
        <v>12568</v>
      </c>
      <c r="H22" s="12">
        <v>1818</v>
      </c>
      <c r="I22" s="12">
        <v>1743</v>
      </c>
      <c r="J22" s="12">
        <v>38004</v>
      </c>
      <c r="K22" s="12">
        <v>273715</v>
      </c>
      <c r="L22" s="12">
        <v>38923</v>
      </c>
      <c r="M22" s="12">
        <v>4608</v>
      </c>
      <c r="N22" s="12">
        <v>21614</v>
      </c>
      <c r="O22" s="12">
        <v>370</v>
      </c>
      <c r="P22" s="12">
        <v>33870</v>
      </c>
      <c r="Q22" s="12">
        <f t="shared" si="0"/>
        <v>493912</v>
      </c>
      <c r="R22" s="12">
        <v>6528</v>
      </c>
      <c r="S22" s="12">
        <v>10790</v>
      </c>
      <c r="T22" s="12">
        <v>800630</v>
      </c>
      <c r="U22" s="12">
        <v>4139194</v>
      </c>
      <c r="V22" s="12">
        <v>22843610</v>
      </c>
    </row>
    <row r="23" spans="2:22" x14ac:dyDescent="0.2">
      <c r="B23" s="1">
        <v>2017</v>
      </c>
      <c r="C23" s="12">
        <v>19458</v>
      </c>
      <c r="D23" s="12">
        <v>12350</v>
      </c>
      <c r="E23" s="12">
        <v>1937</v>
      </c>
      <c r="F23" s="12">
        <v>34082</v>
      </c>
      <c r="G23" s="12">
        <v>12772</v>
      </c>
      <c r="H23" s="12">
        <v>1806</v>
      </c>
      <c r="I23" s="12">
        <v>1742</v>
      </c>
      <c r="J23" s="12">
        <v>36642</v>
      </c>
      <c r="K23" s="12">
        <v>273636</v>
      </c>
      <c r="L23" s="12">
        <v>38549</v>
      </c>
      <c r="M23" s="12">
        <v>4580</v>
      </c>
      <c r="N23" s="12">
        <v>22116</v>
      </c>
      <c r="O23" s="12">
        <v>373</v>
      </c>
      <c r="P23" s="12">
        <v>33841</v>
      </c>
      <c r="Q23" s="12">
        <f t="shared" si="0"/>
        <v>493884</v>
      </c>
      <c r="R23" s="12">
        <v>6527</v>
      </c>
      <c r="S23" s="12">
        <v>10824</v>
      </c>
      <c r="T23" s="12">
        <v>800551</v>
      </c>
      <c r="U23" s="12">
        <v>4133835</v>
      </c>
      <c r="V23" s="12">
        <v>22832861</v>
      </c>
    </row>
    <row r="24" spans="2:22" x14ac:dyDescent="0.2">
      <c r="B24" s="1">
        <v>2018</v>
      </c>
      <c r="C24" s="12">
        <v>19830</v>
      </c>
      <c r="D24" s="12">
        <v>12066</v>
      </c>
      <c r="E24" s="12">
        <v>1950</v>
      </c>
      <c r="F24" s="12">
        <v>33385</v>
      </c>
      <c r="G24" s="12">
        <v>13011</v>
      </c>
      <c r="H24" s="12">
        <v>1822</v>
      </c>
      <c r="I24" s="12">
        <v>1743</v>
      </c>
      <c r="J24" s="12">
        <v>36690</v>
      </c>
      <c r="K24" s="12">
        <v>274373</v>
      </c>
      <c r="L24" s="12">
        <v>40267</v>
      </c>
      <c r="M24" s="12">
        <v>4600</v>
      </c>
      <c r="N24" s="12">
        <v>22646</v>
      </c>
      <c r="O24" s="12">
        <v>376</v>
      </c>
      <c r="P24" s="12">
        <v>34079</v>
      </c>
      <c r="Q24" s="12">
        <f t="shared" si="0"/>
        <v>496838</v>
      </c>
      <c r="R24" s="12">
        <v>6533</v>
      </c>
      <c r="S24" s="12">
        <v>10911</v>
      </c>
      <c r="T24" s="12">
        <v>804858</v>
      </c>
      <c r="U24" s="12">
        <v>4133898</v>
      </c>
      <c r="V24" s="12">
        <v>22896602</v>
      </c>
    </row>
    <row r="25" spans="2:22" x14ac:dyDescent="0.2">
      <c r="B25" s="1">
        <v>2019</v>
      </c>
      <c r="C25" s="12">
        <v>20047</v>
      </c>
      <c r="D25" s="12">
        <v>12344</v>
      </c>
      <c r="E25" s="12">
        <v>1922</v>
      </c>
      <c r="F25" s="12">
        <v>33521</v>
      </c>
      <c r="G25" s="12">
        <v>13266</v>
      </c>
      <c r="H25" s="12">
        <v>1844</v>
      </c>
      <c r="I25" s="12">
        <v>1728</v>
      </c>
      <c r="J25" s="12">
        <v>39217</v>
      </c>
      <c r="K25" s="12">
        <v>276001</v>
      </c>
      <c r="L25" s="12">
        <v>41196</v>
      </c>
      <c r="M25" s="12">
        <v>4636</v>
      </c>
      <c r="N25" s="12">
        <v>23163</v>
      </c>
      <c r="O25" s="12">
        <v>380</v>
      </c>
      <c r="P25" s="12">
        <v>34276</v>
      </c>
      <c r="Q25" s="12">
        <f t="shared" si="0"/>
        <v>503541</v>
      </c>
      <c r="R25" s="12">
        <v>6572</v>
      </c>
      <c r="S25" s="12">
        <v>11094</v>
      </c>
      <c r="T25" s="12">
        <v>814349</v>
      </c>
      <c r="U25" s="12">
        <v>4147167</v>
      </c>
      <c r="V25" s="12">
        <v>23042428</v>
      </c>
    </row>
    <row r="26" spans="2:22" x14ac:dyDescent="0.2">
      <c r="B26" s="1">
        <v>2020</v>
      </c>
      <c r="C26" s="12">
        <v>20437</v>
      </c>
      <c r="D26" s="12">
        <v>12671</v>
      </c>
      <c r="E26" s="12">
        <v>1969</v>
      </c>
      <c r="F26" s="12">
        <v>33892</v>
      </c>
      <c r="G26" s="12">
        <v>13523</v>
      </c>
      <c r="H26" s="12">
        <v>1904</v>
      </c>
      <c r="I26" s="12">
        <v>1741</v>
      </c>
      <c r="J26" s="12">
        <v>40441</v>
      </c>
      <c r="K26" s="12">
        <v>277789</v>
      </c>
      <c r="L26" s="12">
        <v>42430</v>
      </c>
      <c r="M26" s="12">
        <v>4741</v>
      </c>
      <c r="N26" s="12">
        <v>23899</v>
      </c>
      <c r="O26" s="12">
        <v>376</v>
      </c>
      <c r="P26" s="12">
        <v>34603</v>
      </c>
      <c r="Q26" s="12">
        <f t="shared" si="0"/>
        <v>510416</v>
      </c>
      <c r="R26" s="12">
        <v>6633</v>
      </c>
      <c r="S26" s="12">
        <v>11358</v>
      </c>
      <c r="T26" s="12">
        <v>825450</v>
      </c>
      <c r="U26" s="12">
        <v>4170605</v>
      </c>
      <c r="V26" s="12">
        <v>23255590</v>
      </c>
    </row>
    <row r="27" spans="2:22" x14ac:dyDescent="0.2">
      <c r="B27" s="1">
        <v>2021</v>
      </c>
      <c r="C27" s="12">
        <v>20802</v>
      </c>
      <c r="D27" s="12">
        <v>13022</v>
      </c>
      <c r="E27" s="12">
        <v>2002</v>
      </c>
      <c r="F27" s="12">
        <v>34383</v>
      </c>
      <c r="G27" s="12">
        <v>13883</v>
      </c>
      <c r="H27" s="12">
        <v>1939</v>
      </c>
      <c r="I27" s="12">
        <v>1776</v>
      </c>
      <c r="J27" s="12">
        <v>40285</v>
      </c>
      <c r="K27" s="12">
        <v>277234</v>
      </c>
      <c r="L27" s="12">
        <v>43088</v>
      </c>
      <c r="M27" s="12">
        <v>4801</v>
      </c>
      <c r="N27" s="12">
        <v>24348</v>
      </c>
      <c r="O27" s="12">
        <v>368</v>
      </c>
      <c r="P27" s="12">
        <v>34047</v>
      </c>
      <c r="Q27" s="12">
        <f t="shared" si="0"/>
        <v>511978</v>
      </c>
      <c r="R27" s="12">
        <v>6764</v>
      </c>
      <c r="S27" s="12">
        <v>11697</v>
      </c>
      <c r="T27" s="12">
        <v>829976</v>
      </c>
      <c r="U27" s="12">
        <v>4173339</v>
      </c>
      <c r="V27" s="12">
        <v>23222953</v>
      </c>
    </row>
    <row r="28" spans="2:22" x14ac:dyDescent="0.2">
      <c r="B28" s="1">
        <v>2022</v>
      </c>
      <c r="C28" s="12">
        <v>21153</v>
      </c>
      <c r="D28" s="12">
        <v>13183</v>
      </c>
      <c r="E28" s="12">
        <v>2021</v>
      </c>
      <c r="F28" s="12">
        <v>35839</v>
      </c>
      <c r="G28" s="12">
        <v>14028</v>
      </c>
      <c r="H28" s="12">
        <v>1976</v>
      </c>
      <c r="I28" s="12">
        <v>1799</v>
      </c>
      <c r="J28" s="12">
        <v>40454</v>
      </c>
      <c r="K28" s="12">
        <v>278086</v>
      </c>
      <c r="L28" s="12">
        <v>44451</v>
      </c>
      <c r="M28" s="12">
        <v>4841</v>
      </c>
      <c r="N28" s="12">
        <v>24731</v>
      </c>
      <c r="O28" s="12">
        <v>382</v>
      </c>
      <c r="P28" s="12">
        <v>34437</v>
      </c>
      <c r="Q28" s="12">
        <f t="shared" si="0"/>
        <v>517381</v>
      </c>
      <c r="R28" s="12">
        <v>6765</v>
      </c>
      <c r="S28" s="12">
        <v>12169</v>
      </c>
      <c r="T28" s="12">
        <v>840488</v>
      </c>
      <c r="U28" s="12">
        <v>4187595</v>
      </c>
      <c r="V28" s="12">
        <v>23265381</v>
      </c>
    </row>
    <row r="30" spans="2:22" x14ac:dyDescent="0.2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R30" s="12"/>
      <c r="S30" s="12"/>
      <c r="T30" s="12"/>
      <c r="U30" s="12"/>
      <c r="V30" s="12"/>
    </row>
    <row r="31" spans="2:22" x14ac:dyDescent="0.2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R31" s="12"/>
      <c r="S31" s="12"/>
      <c r="T31" s="12"/>
      <c r="U31" s="12"/>
      <c r="V31" s="12"/>
    </row>
    <row r="32" spans="2:22" x14ac:dyDescent="0.2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R32" s="12"/>
      <c r="S32" s="12"/>
      <c r="T32" s="12"/>
      <c r="U32" s="12"/>
      <c r="V32" s="12"/>
    </row>
  </sheetData>
  <phoneticPr fontId="3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V29" sqref="V29"/>
    </sheetView>
  </sheetViews>
  <sheetFormatPr baseColWidth="10" defaultColWidth="11.42578125" defaultRowHeight="12.75" x14ac:dyDescent="0.2"/>
  <cols>
    <col min="1" max="1" width="22.85546875" customWidth="1"/>
    <col min="3" max="3" width="17.7109375" customWidth="1"/>
    <col min="4" max="4" width="15.85546875" customWidth="1"/>
    <col min="5" max="5" width="7.5703125" customWidth="1"/>
    <col min="6" max="6" width="12.5703125" customWidth="1"/>
    <col min="7" max="7" width="8.140625" customWidth="1"/>
    <col min="8" max="8" width="12.140625" customWidth="1"/>
    <col min="9" max="9" width="9.140625" customWidth="1"/>
    <col min="10" max="10" width="10.28515625" customWidth="1"/>
    <col min="11" max="11" width="8" customWidth="1"/>
    <col min="12" max="12" width="6.85546875" customWidth="1"/>
    <col min="13" max="13" width="8.42578125" customWidth="1"/>
    <col min="14" max="14" width="17.7109375" customWidth="1"/>
    <col min="15" max="15" width="7.5703125" customWidth="1"/>
    <col min="16" max="16" width="12.28515625" customWidth="1"/>
    <col min="17" max="17" width="18.5703125" bestFit="1" customWidth="1"/>
    <col min="18" max="18" width="6" customWidth="1"/>
    <col min="19" max="19" width="7.42578125" customWidth="1"/>
  </cols>
  <sheetData>
    <row r="1" spans="1:23" x14ac:dyDescent="0.2">
      <c r="A1" s="17" t="s">
        <v>40</v>
      </c>
    </row>
    <row r="2" spans="1:23" x14ac:dyDescent="0.2">
      <c r="A2" s="8" t="s">
        <v>1</v>
      </c>
    </row>
    <row r="3" spans="1:23" ht="38.25" x14ac:dyDescent="0.2">
      <c r="A3" s="9" t="s">
        <v>14</v>
      </c>
    </row>
    <row r="4" spans="1:23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  <c r="W4" s="1"/>
    </row>
    <row r="5" spans="1:23" x14ac:dyDescent="0.2">
      <c r="B5" s="1"/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1" t="s">
        <v>29</v>
      </c>
      <c r="R5" s="5" t="s">
        <v>30</v>
      </c>
      <c r="S5" s="5" t="s">
        <v>31</v>
      </c>
      <c r="T5" s="1" t="s">
        <v>32</v>
      </c>
      <c r="U5" s="1" t="s">
        <v>33</v>
      </c>
      <c r="V5" s="1" t="s">
        <v>34</v>
      </c>
    </row>
    <row r="6" spans="1:23" x14ac:dyDescent="0.2">
      <c r="B6" s="1">
        <v>2000</v>
      </c>
      <c r="C6" s="12">
        <v>10853</v>
      </c>
      <c r="D6" s="12">
        <v>8512</v>
      </c>
      <c r="E6" s="12">
        <v>2015</v>
      </c>
      <c r="F6" s="12">
        <v>16255</v>
      </c>
      <c r="G6" s="12">
        <v>6538</v>
      </c>
      <c r="H6" s="12">
        <v>1433</v>
      </c>
      <c r="I6" s="12">
        <v>1601</v>
      </c>
      <c r="J6" s="12">
        <v>24470</v>
      </c>
      <c r="K6" s="12">
        <v>278995</v>
      </c>
      <c r="L6" s="12">
        <v>20939</v>
      </c>
      <c r="M6" s="12">
        <v>3393</v>
      </c>
      <c r="N6" s="12">
        <v>11461</v>
      </c>
      <c r="O6" s="12">
        <v>305</v>
      </c>
      <c r="P6" s="12">
        <v>20905</v>
      </c>
      <c r="Q6" s="12">
        <f>SUM(C6:P6)</f>
        <v>407675</v>
      </c>
      <c r="R6" s="15">
        <v>6246</v>
      </c>
      <c r="S6" s="15">
        <v>8975</v>
      </c>
      <c r="T6" s="12">
        <v>655244</v>
      </c>
      <c r="U6" s="12">
        <v>3730640</v>
      </c>
      <c r="V6" s="12">
        <v>20678407</v>
      </c>
    </row>
    <row r="7" spans="1:23" x14ac:dyDescent="0.2">
      <c r="B7" s="1">
        <v>2001</v>
      </c>
      <c r="C7" s="12">
        <v>11355</v>
      </c>
      <c r="D7" s="12">
        <v>8752</v>
      </c>
      <c r="E7" s="12">
        <v>2028</v>
      </c>
      <c r="F7" s="12">
        <v>17051</v>
      </c>
      <c r="G7" s="12">
        <v>6678</v>
      </c>
      <c r="H7" s="12">
        <v>1438</v>
      </c>
      <c r="I7" s="12">
        <v>1606</v>
      </c>
      <c r="J7" s="12">
        <v>25553</v>
      </c>
      <c r="K7" s="12">
        <v>279730</v>
      </c>
      <c r="L7" s="12">
        <v>22298</v>
      </c>
      <c r="M7" s="12">
        <v>3392</v>
      </c>
      <c r="N7" s="12">
        <v>12057</v>
      </c>
      <c r="O7" s="12">
        <v>304</v>
      </c>
      <c r="P7" s="12">
        <v>22051</v>
      </c>
      <c r="Q7" s="12">
        <f t="shared" ref="Q7:Q28" si="0">SUM(C7:P7)</f>
        <v>414293</v>
      </c>
      <c r="R7" s="15">
        <v>6222</v>
      </c>
      <c r="S7" s="15">
        <v>9004</v>
      </c>
      <c r="T7" s="12">
        <v>665966</v>
      </c>
      <c r="U7" s="12">
        <v>3756774</v>
      </c>
      <c r="V7" s="12">
        <v>20951328</v>
      </c>
    </row>
    <row r="8" spans="1:23" x14ac:dyDescent="0.2">
      <c r="B8" s="1">
        <v>2002</v>
      </c>
      <c r="C8" s="12">
        <v>11924</v>
      </c>
      <c r="D8" s="12">
        <v>8963</v>
      </c>
      <c r="E8" s="12">
        <v>2024</v>
      </c>
      <c r="F8" s="12">
        <v>18313</v>
      </c>
      <c r="G8" s="12">
        <v>6893</v>
      </c>
      <c r="H8" s="12">
        <v>1428</v>
      </c>
      <c r="I8" s="12">
        <v>1595</v>
      </c>
      <c r="J8" s="12">
        <v>26999</v>
      </c>
      <c r="K8" s="12">
        <v>279722</v>
      </c>
      <c r="L8" s="12">
        <v>23702</v>
      </c>
      <c r="M8" s="12">
        <v>3379</v>
      </c>
      <c r="N8" s="12">
        <v>12821</v>
      </c>
      <c r="O8" s="12">
        <v>303</v>
      </c>
      <c r="P8" s="12">
        <v>23572</v>
      </c>
      <c r="Q8" s="12">
        <f t="shared" si="0"/>
        <v>421638</v>
      </c>
      <c r="R8" s="15">
        <v>6240</v>
      </c>
      <c r="S8" s="15">
        <v>9045</v>
      </c>
      <c r="T8" s="12">
        <v>678836</v>
      </c>
      <c r="U8" s="12">
        <v>3791011</v>
      </c>
      <c r="V8" s="12">
        <v>21273805</v>
      </c>
    </row>
    <row r="9" spans="1:23" x14ac:dyDescent="0.2">
      <c r="B9" s="1">
        <v>2003</v>
      </c>
      <c r="C9" s="12">
        <v>12737</v>
      </c>
      <c r="D9" s="12">
        <v>9369</v>
      </c>
      <c r="E9" s="12">
        <v>2090</v>
      </c>
      <c r="F9" s="12">
        <v>20354</v>
      </c>
      <c r="G9" s="12">
        <v>7290</v>
      </c>
      <c r="H9" s="12">
        <v>1423</v>
      </c>
      <c r="I9" s="12">
        <v>1615</v>
      </c>
      <c r="J9" s="12">
        <v>28904</v>
      </c>
      <c r="K9" s="12">
        <v>284122</v>
      </c>
      <c r="L9" s="12">
        <v>26026</v>
      </c>
      <c r="M9" s="12">
        <v>3520</v>
      </c>
      <c r="N9" s="12">
        <v>13986</v>
      </c>
      <c r="O9" s="12">
        <v>298</v>
      </c>
      <c r="P9" s="12">
        <v>25445</v>
      </c>
      <c r="Q9" s="12">
        <f t="shared" si="0"/>
        <v>437179</v>
      </c>
      <c r="R9" s="15">
        <v>6329</v>
      </c>
      <c r="S9" s="15">
        <v>9298</v>
      </c>
      <c r="T9" s="12">
        <v>699090</v>
      </c>
      <c r="U9" s="12">
        <v>3849478</v>
      </c>
      <c r="V9" s="12">
        <v>21682738</v>
      </c>
    </row>
    <row r="10" spans="1:23" x14ac:dyDescent="0.2">
      <c r="B10" s="1">
        <v>2004</v>
      </c>
      <c r="C10" s="12">
        <v>13412</v>
      </c>
      <c r="D10" s="12">
        <v>9606</v>
      </c>
      <c r="E10" s="12">
        <v>2081</v>
      </c>
      <c r="F10" s="12">
        <v>21551</v>
      </c>
      <c r="G10" s="12">
        <v>7643</v>
      </c>
      <c r="H10" s="12">
        <v>1513</v>
      </c>
      <c r="I10" s="12">
        <v>1616</v>
      </c>
      <c r="J10" s="12">
        <v>29851</v>
      </c>
      <c r="K10" s="12">
        <v>283955</v>
      </c>
      <c r="L10" s="12">
        <v>26182</v>
      </c>
      <c r="M10" s="12">
        <v>3631</v>
      </c>
      <c r="N10" s="12">
        <v>15083</v>
      </c>
      <c r="O10" s="12">
        <v>328</v>
      </c>
      <c r="P10" s="12">
        <v>26124</v>
      </c>
      <c r="Q10" s="12">
        <f t="shared" si="0"/>
        <v>442576</v>
      </c>
      <c r="R10" s="15">
        <v>6384</v>
      </c>
      <c r="S10" s="15">
        <v>9322</v>
      </c>
      <c r="T10" s="12">
        <v>709683</v>
      </c>
      <c r="U10" s="12">
        <v>3887310</v>
      </c>
      <c r="V10" s="12">
        <v>21912437</v>
      </c>
    </row>
    <row r="11" spans="1:23" x14ac:dyDescent="0.2">
      <c r="B11" s="1">
        <v>2005</v>
      </c>
      <c r="C11" s="12">
        <v>14247</v>
      </c>
      <c r="D11" s="12">
        <v>9970</v>
      </c>
      <c r="E11" s="12">
        <v>2107</v>
      </c>
      <c r="F11" s="12">
        <v>23112</v>
      </c>
      <c r="G11" s="12">
        <v>8192</v>
      </c>
      <c r="H11" s="12">
        <v>1562</v>
      </c>
      <c r="I11" s="12">
        <v>1656</v>
      </c>
      <c r="J11" s="12">
        <v>31761</v>
      </c>
      <c r="K11" s="12">
        <v>288808</v>
      </c>
      <c r="L11" s="12">
        <v>28227</v>
      </c>
      <c r="M11" s="12">
        <v>3800</v>
      </c>
      <c r="N11" s="12">
        <v>16051</v>
      </c>
      <c r="O11" s="12">
        <v>332</v>
      </c>
      <c r="P11" s="12">
        <v>27481</v>
      </c>
      <c r="Q11" s="12">
        <f t="shared" si="0"/>
        <v>457306</v>
      </c>
      <c r="R11" s="15">
        <v>6488</v>
      </c>
      <c r="S11" s="15">
        <v>9682</v>
      </c>
      <c r="T11" s="12">
        <v>735837</v>
      </c>
      <c r="U11" s="12">
        <v>3960194</v>
      </c>
      <c r="V11" s="12">
        <v>22327661</v>
      </c>
    </row>
    <row r="12" spans="1:23" x14ac:dyDescent="0.2">
      <c r="B12" s="1">
        <v>2006</v>
      </c>
      <c r="C12" s="12">
        <v>15116</v>
      </c>
      <c r="D12" s="12">
        <v>10450</v>
      </c>
      <c r="E12" s="12">
        <v>2105</v>
      </c>
      <c r="F12" s="12">
        <v>25358</v>
      </c>
      <c r="G12" s="12">
        <v>8666</v>
      </c>
      <c r="H12" s="12">
        <v>1614</v>
      </c>
      <c r="I12" s="12">
        <v>1697</v>
      </c>
      <c r="J12" s="12">
        <v>32125</v>
      </c>
      <c r="K12" s="12">
        <v>289959</v>
      </c>
      <c r="L12" s="12">
        <v>30368</v>
      </c>
      <c r="M12" s="12">
        <v>3901</v>
      </c>
      <c r="N12" s="12">
        <v>16976</v>
      </c>
      <c r="O12" s="12">
        <v>333</v>
      </c>
      <c r="P12" s="12">
        <v>28867</v>
      </c>
      <c r="Q12" s="12">
        <f t="shared" si="0"/>
        <v>467535</v>
      </c>
      <c r="R12" s="15">
        <v>6577</v>
      </c>
      <c r="S12" s="15">
        <v>9880</v>
      </c>
      <c r="T12" s="12">
        <v>753779</v>
      </c>
      <c r="U12" s="12">
        <v>4017107</v>
      </c>
      <c r="V12" s="12">
        <v>22608498</v>
      </c>
    </row>
    <row r="13" spans="1:23" x14ac:dyDescent="0.2">
      <c r="B13" s="1">
        <v>2007</v>
      </c>
      <c r="C13" s="12">
        <v>15873</v>
      </c>
      <c r="D13" s="12">
        <v>10820</v>
      </c>
      <c r="E13" s="12">
        <v>2107</v>
      </c>
      <c r="F13" s="12">
        <v>26356</v>
      </c>
      <c r="G13" s="12">
        <v>9247</v>
      </c>
      <c r="H13" s="12">
        <v>1638</v>
      </c>
      <c r="I13" s="12">
        <v>1747</v>
      </c>
      <c r="J13" s="12">
        <v>32852</v>
      </c>
      <c r="K13" s="12">
        <v>290208</v>
      </c>
      <c r="L13" s="12">
        <v>31953</v>
      </c>
      <c r="M13" s="12">
        <v>4050</v>
      </c>
      <c r="N13" s="12">
        <v>17909</v>
      </c>
      <c r="O13" s="12">
        <v>335</v>
      </c>
      <c r="P13" s="12">
        <v>29441</v>
      </c>
      <c r="Q13" s="12">
        <f t="shared" si="0"/>
        <v>474536</v>
      </c>
      <c r="R13" s="15">
        <v>6601</v>
      </c>
      <c r="S13" s="15">
        <v>10030</v>
      </c>
      <c r="T13" s="12">
        <v>766841</v>
      </c>
      <c r="U13" s="12">
        <v>4060218</v>
      </c>
      <c r="V13" s="12">
        <v>22860775</v>
      </c>
    </row>
    <row r="14" spans="1:23" x14ac:dyDescent="0.2">
      <c r="B14" s="1">
        <v>2008</v>
      </c>
      <c r="C14" s="12">
        <v>16780</v>
      </c>
      <c r="D14" s="12">
        <v>11281</v>
      </c>
      <c r="E14" s="12">
        <v>2114</v>
      </c>
      <c r="F14" s="12">
        <v>28209</v>
      </c>
      <c r="G14" s="12">
        <v>9986</v>
      </c>
      <c r="H14" s="12">
        <v>1659</v>
      </c>
      <c r="I14" s="12">
        <v>1793</v>
      </c>
      <c r="J14" s="12">
        <v>34574</v>
      </c>
      <c r="K14" s="12">
        <v>293148</v>
      </c>
      <c r="L14" s="12">
        <v>35026</v>
      </c>
      <c r="M14" s="12">
        <v>4281</v>
      </c>
      <c r="N14" s="12">
        <v>18667</v>
      </c>
      <c r="O14" s="12">
        <v>350</v>
      </c>
      <c r="P14" s="12">
        <v>30956</v>
      </c>
      <c r="Q14" s="12">
        <f t="shared" si="0"/>
        <v>488824</v>
      </c>
      <c r="R14" s="15">
        <v>6655</v>
      </c>
      <c r="S14" s="15">
        <v>10329</v>
      </c>
      <c r="T14" s="12">
        <v>790249</v>
      </c>
      <c r="U14" s="12">
        <v>4130720</v>
      </c>
      <c r="V14" s="12">
        <v>23310085</v>
      </c>
    </row>
    <row r="15" spans="1:23" x14ac:dyDescent="0.2">
      <c r="B15" s="1">
        <v>2009</v>
      </c>
      <c r="C15" s="12">
        <v>17552</v>
      </c>
      <c r="D15" s="12">
        <v>11589</v>
      </c>
      <c r="E15" s="12">
        <v>2094</v>
      </c>
      <c r="F15" s="12">
        <v>29743</v>
      </c>
      <c r="G15" s="12">
        <v>10418</v>
      </c>
      <c r="H15" s="12">
        <v>1660</v>
      </c>
      <c r="I15" s="12">
        <v>1780</v>
      </c>
      <c r="J15" s="12">
        <v>36143</v>
      </c>
      <c r="K15" s="12">
        <v>294096</v>
      </c>
      <c r="L15" s="12">
        <v>36724</v>
      </c>
      <c r="M15" s="12">
        <v>4301</v>
      </c>
      <c r="N15" s="12">
        <v>19488</v>
      </c>
      <c r="O15" s="12">
        <v>350</v>
      </c>
      <c r="P15" s="12">
        <v>32603</v>
      </c>
      <c r="Q15" s="12">
        <f t="shared" si="0"/>
        <v>498541</v>
      </c>
      <c r="R15" s="15">
        <v>6632</v>
      </c>
      <c r="S15" s="15">
        <v>10635</v>
      </c>
      <c r="T15" s="12">
        <v>806675</v>
      </c>
      <c r="U15" s="12">
        <v>4189540</v>
      </c>
      <c r="V15" s="12">
        <v>23628819</v>
      </c>
    </row>
    <row r="16" spans="1:23" x14ac:dyDescent="0.2">
      <c r="B16" s="1">
        <v>2010</v>
      </c>
      <c r="C16" s="12">
        <v>17893</v>
      </c>
      <c r="D16" s="12">
        <v>11762</v>
      </c>
      <c r="E16" s="12">
        <v>2074</v>
      </c>
      <c r="F16" s="12">
        <v>31084</v>
      </c>
      <c r="G16" s="12">
        <v>10832</v>
      </c>
      <c r="H16" s="12">
        <v>1679</v>
      </c>
      <c r="I16" s="12">
        <v>1806</v>
      </c>
      <c r="J16" s="12">
        <v>36328</v>
      </c>
      <c r="K16" s="12">
        <v>294549</v>
      </c>
      <c r="L16" s="12">
        <v>38039</v>
      </c>
      <c r="M16" s="12">
        <v>4392</v>
      </c>
      <c r="N16" s="12">
        <v>20126</v>
      </c>
      <c r="O16" s="12">
        <v>356</v>
      </c>
      <c r="P16" s="12">
        <v>33339</v>
      </c>
      <c r="Q16" s="12">
        <f t="shared" si="0"/>
        <v>504259</v>
      </c>
      <c r="R16" s="15">
        <v>6701</v>
      </c>
      <c r="S16" s="15">
        <v>10736</v>
      </c>
      <c r="T16" s="12">
        <v>815982</v>
      </c>
      <c r="U16" s="12">
        <v>4226119</v>
      </c>
      <c r="V16" s="12">
        <v>23794846</v>
      </c>
    </row>
    <row r="17" spans="2:22" x14ac:dyDescent="0.2">
      <c r="B17" s="1">
        <v>2011</v>
      </c>
      <c r="C17" s="12">
        <v>18384</v>
      </c>
      <c r="D17" s="12">
        <v>11831</v>
      </c>
      <c r="E17" s="12">
        <v>2059</v>
      </c>
      <c r="F17" s="12">
        <v>32242</v>
      </c>
      <c r="G17" s="12">
        <v>11207</v>
      </c>
      <c r="H17" s="12">
        <v>1724</v>
      </c>
      <c r="I17" s="12">
        <v>1802</v>
      </c>
      <c r="J17" s="12">
        <v>37528</v>
      </c>
      <c r="K17" s="12">
        <v>294675</v>
      </c>
      <c r="L17" s="12">
        <v>39473</v>
      </c>
      <c r="M17" s="12">
        <v>4463</v>
      </c>
      <c r="N17" s="12">
        <v>20325</v>
      </c>
      <c r="O17" s="12">
        <v>370</v>
      </c>
      <c r="P17" s="12">
        <v>33906</v>
      </c>
      <c r="Q17" s="12">
        <f t="shared" si="0"/>
        <v>509989</v>
      </c>
      <c r="R17" s="12">
        <v>6703</v>
      </c>
      <c r="S17" s="12">
        <v>10811</v>
      </c>
      <c r="T17" s="12">
        <v>824701</v>
      </c>
      <c r="U17" s="12">
        <v>4254468</v>
      </c>
      <c r="V17" s="12">
        <v>23907306</v>
      </c>
    </row>
    <row r="18" spans="2:22" x14ac:dyDescent="0.2">
      <c r="B18" s="1">
        <v>2012</v>
      </c>
      <c r="C18" s="12">
        <v>18732</v>
      </c>
      <c r="D18" s="12">
        <v>12009</v>
      </c>
      <c r="E18" s="12">
        <v>2038</v>
      </c>
      <c r="F18" s="12">
        <v>33353</v>
      </c>
      <c r="G18" s="12">
        <v>11560</v>
      </c>
      <c r="H18" s="12">
        <v>1704</v>
      </c>
      <c r="I18" s="12">
        <v>1769</v>
      </c>
      <c r="J18" s="12">
        <v>38563</v>
      </c>
      <c r="K18" s="12">
        <v>294506</v>
      </c>
      <c r="L18" s="12">
        <v>40875</v>
      </c>
      <c r="M18" s="12">
        <v>4527</v>
      </c>
      <c r="N18" s="12">
        <v>20823</v>
      </c>
      <c r="O18" s="12">
        <v>359</v>
      </c>
      <c r="P18" s="12">
        <v>34323</v>
      </c>
      <c r="Q18" s="12">
        <f t="shared" si="0"/>
        <v>515141</v>
      </c>
      <c r="R18" s="12">
        <v>6654</v>
      </c>
      <c r="S18" s="12">
        <v>10667</v>
      </c>
      <c r="T18" s="12">
        <v>832571</v>
      </c>
      <c r="U18" s="12">
        <v>4269700</v>
      </c>
      <c r="V18" s="12">
        <v>23966965</v>
      </c>
    </row>
    <row r="19" spans="2:22" x14ac:dyDescent="0.2">
      <c r="B19" s="1">
        <v>2013</v>
      </c>
      <c r="C19" s="12">
        <v>19062</v>
      </c>
      <c r="D19" s="12">
        <v>12105</v>
      </c>
      <c r="E19" s="12">
        <v>2030</v>
      </c>
      <c r="F19" s="12">
        <v>34861</v>
      </c>
      <c r="G19" s="12">
        <v>11887</v>
      </c>
      <c r="H19" s="12">
        <v>1700</v>
      </c>
      <c r="I19" s="12">
        <v>1749</v>
      </c>
      <c r="J19" s="12">
        <v>39446</v>
      </c>
      <c r="K19" s="12">
        <v>295004</v>
      </c>
      <c r="L19" s="12">
        <v>42683</v>
      </c>
      <c r="M19" s="12">
        <v>4553</v>
      </c>
      <c r="N19" s="12">
        <v>21174</v>
      </c>
      <c r="O19" s="12">
        <v>356</v>
      </c>
      <c r="P19" s="12">
        <v>34603</v>
      </c>
      <c r="Q19" s="12">
        <f t="shared" si="0"/>
        <v>521213</v>
      </c>
      <c r="R19" s="12">
        <v>6634</v>
      </c>
      <c r="S19" s="12">
        <v>11071</v>
      </c>
      <c r="T19" s="12">
        <v>839121</v>
      </c>
      <c r="U19" s="12">
        <v>4269646</v>
      </c>
      <c r="V19" s="12">
        <v>23933397</v>
      </c>
    </row>
    <row r="20" spans="2:22" x14ac:dyDescent="0.2">
      <c r="B20" s="1">
        <v>2014</v>
      </c>
      <c r="C20" s="12">
        <v>19230</v>
      </c>
      <c r="D20" s="12">
        <v>12107</v>
      </c>
      <c r="E20" s="12">
        <v>1902</v>
      </c>
      <c r="F20" s="12">
        <v>33886</v>
      </c>
      <c r="G20" s="12">
        <v>11952</v>
      </c>
      <c r="H20" s="12">
        <v>1641</v>
      </c>
      <c r="I20" s="12">
        <v>1714</v>
      </c>
      <c r="J20" s="12">
        <v>38695</v>
      </c>
      <c r="K20" s="12">
        <v>294239</v>
      </c>
      <c r="L20" s="12">
        <v>38551</v>
      </c>
      <c r="M20" s="12">
        <v>4535</v>
      </c>
      <c r="N20" s="12">
        <v>21654</v>
      </c>
      <c r="O20" s="12">
        <v>344</v>
      </c>
      <c r="P20" s="12">
        <v>33596</v>
      </c>
      <c r="Q20" s="12">
        <f t="shared" si="0"/>
        <v>514046</v>
      </c>
      <c r="R20" s="12">
        <v>6504</v>
      </c>
      <c r="S20" s="12">
        <v>10667</v>
      </c>
      <c r="T20" s="12">
        <v>824329</v>
      </c>
      <c r="U20" s="12">
        <v>4253604</v>
      </c>
      <c r="V20" s="12">
        <v>23785665</v>
      </c>
    </row>
    <row r="21" spans="2:22" x14ac:dyDescent="0.2">
      <c r="B21" s="1">
        <v>2015</v>
      </c>
      <c r="C21" s="12">
        <v>19361</v>
      </c>
      <c r="D21" s="12">
        <v>12171</v>
      </c>
      <c r="E21" s="12">
        <v>1858</v>
      </c>
      <c r="F21" s="12">
        <v>33622</v>
      </c>
      <c r="G21" s="12">
        <v>12095</v>
      </c>
      <c r="H21" s="12">
        <v>1603</v>
      </c>
      <c r="I21" s="12">
        <v>1679</v>
      </c>
      <c r="J21" s="12">
        <v>39542</v>
      </c>
      <c r="K21" s="12">
        <v>295313</v>
      </c>
      <c r="L21" s="12">
        <v>39570</v>
      </c>
      <c r="M21" s="12">
        <v>4522</v>
      </c>
      <c r="N21" s="12">
        <v>21943</v>
      </c>
      <c r="O21" s="12">
        <v>337</v>
      </c>
      <c r="P21" s="12">
        <v>33775</v>
      </c>
      <c r="Q21" s="12">
        <f t="shared" si="0"/>
        <v>517391</v>
      </c>
      <c r="R21" s="12">
        <v>6463</v>
      </c>
      <c r="S21" s="12">
        <v>10693</v>
      </c>
      <c r="T21" s="12">
        <v>828206</v>
      </c>
      <c r="U21" s="12">
        <v>4254511</v>
      </c>
      <c r="V21" s="12">
        <v>23733999</v>
      </c>
    </row>
    <row r="22" spans="2:22" x14ac:dyDescent="0.2">
      <c r="B22" s="1">
        <v>2016</v>
      </c>
      <c r="C22" s="12">
        <v>19485</v>
      </c>
      <c r="D22" s="12">
        <v>12158</v>
      </c>
      <c r="E22" s="12">
        <v>1846</v>
      </c>
      <c r="F22" s="12">
        <v>33972</v>
      </c>
      <c r="G22" s="12">
        <v>12256</v>
      </c>
      <c r="H22" s="12">
        <v>1625</v>
      </c>
      <c r="I22" s="12">
        <v>1642</v>
      </c>
      <c r="J22" s="12">
        <v>39482</v>
      </c>
      <c r="K22" s="12">
        <v>295294</v>
      </c>
      <c r="L22" s="12">
        <v>38846</v>
      </c>
      <c r="M22" s="12">
        <v>4498</v>
      </c>
      <c r="N22" s="12">
        <v>22389</v>
      </c>
      <c r="O22" s="12">
        <v>337</v>
      </c>
      <c r="P22" s="12">
        <v>33916</v>
      </c>
      <c r="Q22" s="12">
        <f t="shared" si="0"/>
        <v>517746</v>
      </c>
      <c r="R22" s="12">
        <v>6413</v>
      </c>
      <c r="S22" s="12">
        <v>10666</v>
      </c>
      <c r="T22" s="12">
        <v>828668</v>
      </c>
      <c r="U22" s="12">
        <v>4248913</v>
      </c>
      <c r="V22" s="12">
        <v>23713398</v>
      </c>
    </row>
    <row r="23" spans="2:22" s="12" customFormat="1" x14ac:dyDescent="0.2">
      <c r="B23" s="1">
        <v>2017</v>
      </c>
      <c r="C23" s="12">
        <v>19695</v>
      </c>
      <c r="D23" s="12">
        <v>12370</v>
      </c>
      <c r="E23" s="12">
        <v>1828</v>
      </c>
      <c r="F23" s="12">
        <v>34777</v>
      </c>
      <c r="G23" s="12">
        <v>12545</v>
      </c>
      <c r="H23" s="12">
        <v>1636</v>
      </c>
      <c r="I23" s="12">
        <v>1641</v>
      </c>
      <c r="J23" s="12">
        <v>38287</v>
      </c>
      <c r="K23" s="12">
        <v>295366</v>
      </c>
      <c r="L23" s="12">
        <v>38602</v>
      </c>
      <c r="M23" s="12">
        <v>4493</v>
      </c>
      <c r="N23" s="12">
        <v>23022</v>
      </c>
      <c r="O23" s="12">
        <v>337</v>
      </c>
      <c r="P23" s="12">
        <v>33860</v>
      </c>
      <c r="Q23" s="12">
        <f t="shared" si="0"/>
        <v>518459</v>
      </c>
      <c r="R23" s="12">
        <v>6397</v>
      </c>
      <c r="S23" s="12">
        <v>10738</v>
      </c>
      <c r="T23" s="12">
        <v>830064</v>
      </c>
      <c r="U23" s="12">
        <v>4245985</v>
      </c>
      <c r="V23" s="12">
        <v>23739271</v>
      </c>
    </row>
    <row r="24" spans="2:22" s="12" customFormat="1" x14ac:dyDescent="0.2">
      <c r="B24" s="1">
        <v>2018</v>
      </c>
      <c r="C24" s="12">
        <v>20081</v>
      </c>
      <c r="D24" s="12">
        <v>12057</v>
      </c>
      <c r="E24" s="12">
        <v>1820</v>
      </c>
      <c r="F24" s="12">
        <v>34361</v>
      </c>
      <c r="G24" s="12">
        <v>12747</v>
      </c>
      <c r="H24" s="12">
        <v>1685</v>
      </c>
      <c r="I24" s="12">
        <v>1649</v>
      </c>
      <c r="J24" s="12">
        <v>38706</v>
      </c>
      <c r="K24" s="12">
        <v>296653</v>
      </c>
      <c r="L24" s="12">
        <v>40363</v>
      </c>
      <c r="M24" s="12">
        <v>4518</v>
      </c>
      <c r="N24" s="12">
        <v>23447</v>
      </c>
      <c r="O24" s="12">
        <v>339</v>
      </c>
      <c r="P24" s="12">
        <v>34183</v>
      </c>
      <c r="Q24" s="12">
        <f t="shared" si="0"/>
        <v>522609</v>
      </c>
      <c r="R24" s="12">
        <v>6418</v>
      </c>
      <c r="S24" s="12">
        <v>10805</v>
      </c>
      <c r="T24" s="12">
        <v>836263</v>
      </c>
      <c r="U24" s="12">
        <v>4250510</v>
      </c>
      <c r="V24" s="12">
        <v>23826378</v>
      </c>
    </row>
    <row r="25" spans="2:22" x14ac:dyDescent="0.2">
      <c r="B25" s="1">
        <v>2019</v>
      </c>
      <c r="C25" s="12">
        <v>20298</v>
      </c>
      <c r="D25" s="12">
        <v>12361</v>
      </c>
      <c r="E25" s="12">
        <v>1793</v>
      </c>
      <c r="F25" s="12">
        <v>34607</v>
      </c>
      <c r="G25" s="12">
        <v>12993</v>
      </c>
      <c r="H25" s="12">
        <v>1678</v>
      </c>
      <c r="I25" s="12">
        <v>1648</v>
      </c>
      <c r="J25" s="12">
        <v>41092</v>
      </c>
      <c r="K25" s="12">
        <v>298653</v>
      </c>
      <c r="L25" s="12">
        <v>41546</v>
      </c>
      <c r="M25" s="12">
        <v>4590</v>
      </c>
      <c r="N25" s="12">
        <v>24016</v>
      </c>
      <c r="O25" s="12">
        <v>366</v>
      </c>
      <c r="P25" s="12">
        <v>34385</v>
      </c>
      <c r="Q25" s="12">
        <f t="shared" si="0"/>
        <v>530026</v>
      </c>
      <c r="R25" s="12">
        <v>6413</v>
      </c>
      <c r="S25" s="12">
        <v>11053</v>
      </c>
      <c r="T25" s="12">
        <v>847436</v>
      </c>
      <c r="U25" s="12">
        <v>4267073</v>
      </c>
      <c r="V25" s="12">
        <v>23983780</v>
      </c>
    </row>
    <row r="26" spans="2:22" x14ac:dyDescent="0.2">
      <c r="B26" s="1">
        <v>2020</v>
      </c>
      <c r="C26" s="12">
        <v>20733</v>
      </c>
      <c r="D26" s="12">
        <v>12687</v>
      </c>
      <c r="E26" s="12">
        <v>1823</v>
      </c>
      <c r="F26" s="12">
        <v>35252</v>
      </c>
      <c r="G26" s="12">
        <v>13215</v>
      </c>
      <c r="H26" s="12">
        <v>1725</v>
      </c>
      <c r="I26" s="12">
        <v>1668</v>
      </c>
      <c r="J26" s="12">
        <v>42396</v>
      </c>
      <c r="K26" s="12">
        <v>300671</v>
      </c>
      <c r="L26" s="12">
        <v>42967</v>
      </c>
      <c r="M26" s="12">
        <v>4703</v>
      </c>
      <c r="N26" s="12">
        <v>24869</v>
      </c>
      <c r="O26" s="12">
        <v>361</v>
      </c>
      <c r="P26" s="12">
        <v>34563</v>
      </c>
      <c r="Q26" s="12">
        <f t="shared" si="0"/>
        <v>537633</v>
      </c>
      <c r="R26" s="12">
        <v>6479</v>
      </c>
      <c r="S26" s="12">
        <v>11315</v>
      </c>
      <c r="T26" s="12">
        <v>860470</v>
      </c>
      <c r="U26" s="12">
        <v>4293806</v>
      </c>
      <c r="V26" s="12">
        <v>24195205</v>
      </c>
    </row>
    <row r="27" spans="2:22" x14ac:dyDescent="0.2">
      <c r="B27" s="1">
        <v>2021</v>
      </c>
      <c r="C27" s="12">
        <v>21066</v>
      </c>
      <c r="D27" s="12">
        <v>13073</v>
      </c>
      <c r="E27" s="12">
        <v>1857</v>
      </c>
      <c r="F27" s="12">
        <v>35821</v>
      </c>
      <c r="G27" s="12">
        <v>13553</v>
      </c>
      <c r="H27" s="12">
        <v>1773</v>
      </c>
      <c r="I27" s="12">
        <v>1674</v>
      </c>
      <c r="J27" s="12">
        <v>42300</v>
      </c>
      <c r="K27" s="12">
        <v>300171</v>
      </c>
      <c r="L27" s="12">
        <v>43656</v>
      </c>
      <c r="M27" s="12">
        <v>4771</v>
      </c>
      <c r="N27" s="12">
        <v>25442</v>
      </c>
      <c r="O27" s="12">
        <v>357</v>
      </c>
      <c r="P27" s="12">
        <v>34009</v>
      </c>
      <c r="Q27" s="12">
        <f t="shared" si="0"/>
        <v>539523</v>
      </c>
      <c r="R27" s="12">
        <v>6572</v>
      </c>
      <c r="S27" s="12">
        <v>11678</v>
      </c>
      <c r="T27" s="12">
        <v>865675</v>
      </c>
      <c r="U27" s="12">
        <v>4299068</v>
      </c>
      <c r="V27" s="12">
        <v>24162154</v>
      </c>
    </row>
    <row r="28" spans="2:22" x14ac:dyDescent="0.2">
      <c r="B28" s="1">
        <v>2022</v>
      </c>
      <c r="C28" s="12">
        <v>21378</v>
      </c>
      <c r="D28" s="12">
        <v>13253</v>
      </c>
      <c r="E28" s="12">
        <v>1864</v>
      </c>
      <c r="F28" s="12">
        <v>37321</v>
      </c>
      <c r="G28" s="12">
        <v>13684</v>
      </c>
      <c r="H28" s="12">
        <v>1837</v>
      </c>
      <c r="I28" s="12">
        <v>1689</v>
      </c>
      <c r="J28" s="12">
        <v>42772</v>
      </c>
      <c r="K28" s="12">
        <v>300990</v>
      </c>
      <c r="L28" s="12">
        <v>45051</v>
      </c>
      <c r="M28" s="12">
        <v>4820</v>
      </c>
      <c r="N28" s="12">
        <v>25838</v>
      </c>
      <c r="O28" s="12">
        <v>368</v>
      </c>
      <c r="P28" s="12">
        <v>34382</v>
      </c>
      <c r="Q28" s="12">
        <f t="shared" si="0"/>
        <v>545247</v>
      </c>
      <c r="R28" s="12">
        <v>6617</v>
      </c>
      <c r="S28" s="12">
        <v>12140</v>
      </c>
      <c r="T28" s="12">
        <v>877016</v>
      </c>
      <c r="U28" s="12">
        <v>4312592</v>
      </c>
      <c r="V28" s="12">
        <v>24210039</v>
      </c>
    </row>
    <row r="31" spans="2:22" x14ac:dyDescent="0.2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2:22" x14ac:dyDescent="0.2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x14ac:dyDescent="0.2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</sheetData>
  <phoneticPr fontId="3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C28" sqref="C28:V28"/>
    </sheetView>
  </sheetViews>
  <sheetFormatPr baseColWidth="10" defaultColWidth="11.42578125" defaultRowHeight="12.75" x14ac:dyDescent="0.2"/>
  <cols>
    <col min="1" max="1" width="25.85546875" customWidth="1"/>
    <col min="3" max="3" width="17.7109375" customWidth="1"/>
    <col min="4" max="4" width="15.85546875" customWidth="1"/>
    <col min="5" max="5" width="8.42578125" customWidth="1"/>
    <col min="6" max="6" width="13.5703125" customWidth="1"/>
    <col min="7" max="7" width="8.7109375" customWidth="1"/>
    <col min="8" max="8" width="12.28515625" customWidth="1"/>
    <col min="9" max="9" width="8.85546875" customWidth="1"/>
    <col min="10" max="10" width="9.5703125" customWidth="1"/>
    <col min="11" max="11" width="7.85546875" customWidth="1"/>
    <col min="12" max="12" width="7" customWidth="1"/>
    <col min="13" max="13" width="7.7109375" customWidth="1"/>
    <col min="14" max="14" width="17.7109375" customWidth="1"/>
    <col min="15" max="15" width="8" customWidth="1"/>
    <col min="16" max="16" width="12.28515625" customWidth="1"/>
    <col min="17" max="17" width="18.5703125" bestFit="1" customWidth="1"/>
    <col min="18" max="18" width="5.85546875" customWidth="1"/>
    <col min="19" max="19" width="7.140625" customWidth="1"/>
  </cols>
  <sheetData>
    <row r="1" spans="1:22" x14ac:dyDescent="0.2">
      <c r="A1" s="17" t="s">
        <v>12</v>
      </c>
    </row>
    <row r="2" spans="1:22" x14ac:dyDescent="0.2">
      <c r="A2" s="8" t="s">
        <v>1</v>
      </c>
    </row>
    <row r="3" spans="1:22" ht="38.25" x14ac:dyDescent="0.2">
      <c r="A3" s="9" t="s">
        <v>14</v>
      </c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1" t="s">
        <v>29</v>
      </c>
      <c r="R5" s="5" t="s">
        <v>30</v>
      </c>
      <c r="S5" s="5" t="s">
        <v>31</v>
      </c>
      <c r="T5" s="1" t="s">
        <v>32</v>
      </c>
      <c r="U5" s="1" t="s">
        <v>33</v>
      </c>
      <c r="V5" s="1" t="s">
        <v>34</v>
      </c>
    </row>
    <row r="6" spans="1:22" x14ac:dyDescent="0.2">
      <c r="B6" s="1">
        <v>2000</v>
      </c>
      <c r="C6" s="12">
        <v>574</v>
      </c>
      <c r="D6" s="12">
        <v>1344</v>
      </c>
      <c r="E6" s="12">
        <v>161</v>
      </c>
      <c r="F6" s="12">
        <v>5205</v>
      </c>
      <c r="G6" s="12">
        <v>94</v>
      </c>
      <c r="H6" s="12">
        <v>32</v>
      </c>
      <c r="I6" s="12">
        <v>35</v>
      </c>
      <c r="J6" s="12">
        <v>6601</v>
      </c>
      <c r="K6" s="12">
        <v>6226</v>
      </c>
      <c r="L6" s="12">
        <v>14414</v>
      </c>
      <c r="M6" s="12">
        <v>43</v>
      </c>
      <c r="N6" s="12">
        <v>669</v>
      </c>
      <c r="O6" s="12">
        <v>7</v>
      </c>
      <c r="P6" s="12">
        <v>6718</v>
      </c>
      <c r="Q6" s="12">
        <f>SUM(C6:P6)</f>
        <v>42123</v>
      </c>
      <c r="R6" s="15">
        <v>100</v>
      </c>
      <c r="S6" s="15">
        <v>614</v>
      </c>
      <c r="T6" s="12">
        <v>73419</v>
      </c>
      <c r="U6" s="12">
        <v>128896</v>
      </c>
      <c r="V6" s="12">
        <v>923879</v>
      </c>
    </row>
    <row r="7" spans="1:22" x14ac:dyDescent="0.2">
      <c r="B7" s="1">
        <v>2001</v>
      </c>
      <c r="C7" s="12">
        <v>745</v>
      </c>
      <c r="D7" s="12">
        <v>823</v>
      </c>
      <c r="E7" s="12">
        <v>172</v>
      </c>
      <c r="F7" s="12">
        <v>6098</v>
      </c>
      <c r="G7" s="12">
        <v>155</v>
      </c>
      <c r="H7" s="12">
        <v>42</v>
      </c>
      <c r="I7" s="12">
        <v>54</v>
      </c>
      <c r="J7" s="12">
        <v>8288</v>
      </c>
      <c r="K7" s="12">
        <v>8351</v>
      </c>
      <c r="L7" s="12">
        <v>15883</v>
      </c>
      <c r="M7" s="12">
        <v>49</v>
      </c>
      <c r="N7" s="12">
        <v>869</v>
      </c>
      <c r="O7" s="12">
        <v>8</v>
      </c>
      <c r="P7" s="12">
        <v>7834</v>
      </c>
      <c r="Q7" s="12">
        <f t="shared" ref="Q7:Q28" si="0">SUM(C7:P7)</f>
        <v>49371</v>
      </c>
      <c r="R7" s="15">
        <v>131</v>
      </c>
      <c r="S7" s="15">
        <v>774</v>
      </c>
      <c r="T7" s="12">
        <v>85480</v>
      </c>
      <c r="U7" s="12">
        <v>164120</v>
      </c>
      <c r="V7" s="12">
        <v>1370657</v>
      </c>
    </row>
    <row r="8" spans="1:22" x14ac:dyDescent="0.2">
      <c r="B8" s="1">
        <v>2002</v>
      </c>
      <c r="C8" s="12">
        <v>1008</v>
      </c>
      <c r="D8" s="12">
        <v>1156</v>
      </c>
      <c r="E8" s="12">
        <v>194</v>
      </c>
      <c r="F8" s="12">
        <v>7363</v>
      </c>
      <c r="G8" s="12">
        <v>252</v>
      </c>
      <c r="H8" s="12">
        <v>55</v>
      </c>
      <c r="I8" s="12">
        <v>62</v>
      </c>
      <c r="J8" s="12">
        <v>10628</v>
      </c>
      <c r="K8" s="12">
        <v>11722</v>
      </c>
      <c r="L8" s="12">
        <v>17472</v>
      </c>
      <c r="M8" s="12">
        <v>73</v>
      </c>
      <c r="N8" s="12">
        <v>1158</v>
      </c>
      <c r="O8" s="12">
        <v>7</v>
      </c>
      <c r="P8" s="12">
        <v>9477</v>
      </c>
      <c r="Q8" s="12">
        <f t="shared" si="0"/>
        <v>60627</v>
      </c>
      <c r="R8" s="15">
        <v>177</v>
      </c>
      <c r="S8" s="15">
        <v>1060</v>
      </c>
      <c r="T8" s="12">
        <v>104128</v>
      </c>
      <c r="U8" s="12">
        <v>212143</v>
      </c>
      <c r="V8" s="12">
        <v>1977946</v>
      </c>
    </row>
    <row r="9" spans="1:22" x14ac:dyDescent="0.2">
      <c r="B9" s="1">
        <v>2003</v>
      </c>
      <c r="C9" s="12">
        <v>1395</v>
      </c>
      <c r="D9" s="12">
        <v>1843</v>
      </c>
      <c r="E9" s="12">
        <v>237</v>
      </c>
      <c r="F9" s="12">
        <v>10115</v>
      </c>
      <c r="G9" s="12">
        <v>483</v>
      </c>
      <c r="H9" s="12">
        <v>76</v>
      </c>
      <c r="I9" s="12">
        <v>103</v>
      </c>
      <c r="J9" s="12">
        <v>14191</v>
      </c>
      <c r="K9" s="12">
        <v>18379</v>
      </c>
      <c r="L9" s="12">
        <v>19802</v>
      </c>
      <c r="M9" s="12">
        <v>196</v>
      </c>
      <c r="N9" s="12">
        <v>1661</v>
      </c>
      <c r="O9" s="12">
        <v>13</v>
      </c>
      <c r="P9" s="12">
        <v>12106</v>
      </c>
      <c r="Q9" s="12">
        <f t="shared" si="0"/>
        <v>80600</v>
      </c>
      <c r="R9" s="15">
        <v>413</v>
      </c>
      <c r="S9" s="15">
        <v>1634</v>
      </c>
      <c r="T9" s="12">
        <v>130146</v>
      </c>
      <c r="U9" s="12">
        <v>282901</v>
      </c>
      <c r="V9" s="12">
        <v>2664168</v>
      </c>
    </row>
    <row r="10" spans="1:22" x14ac:dyDescent="0.2">
      <c r="B10" s="1">
        <v>2004</v>
      </c>
      <c r="C10" s="12">
        <v>1704</v>
      </c>
      <c r="D10" s="12">
        <v>2309</v>
      </c>
      <c r="E10" s="12">
        <v>258</v>
      </c>
      <c r="F10" s="12">
        <v>10248</v>
      </c>
      <c r="G10" s="12">
        <v>746</v>
      </c>
      <c r="H10" s="12">
        <v>126</v>
      </c>
      <c r="I10" s="12">
        <v>141</v>
      </c>
      <c r="J10" s="12">
        <v>15639</v>
      </c>
      <c r="K10" s="12">
        <v>21685</v>
      </c>
      <c r="L10" s="12">
        <v>19081</v>
      </c>
      <c r="M10" s="12">
        <v>257</v>
      </c>
      <c r="N10" s="12">
        <v>1935</v>
      </c>
      <c r="O10" s="12">
        <v>18</v>
      </c>
      <c r="P10" s="12">
        <v>12598</v>
      </c>
      <c r="Q10" s="12">
        <f t="shared" si="0"/>
        <v>86745</v>
      </c>
      <c r="R10" s="15">
        <v>565</v>
      </c>
      <c r="S10" s="15">
        <v>1895</v>
      </c>
      <c r="T10" s="12">
        <v>144462</v>
      </c>
      <c r="U10" s="12">
        <v>321570</v>
      </c>
      <c r="V10" s="12">
        <v>3034326</v>
      </c>
    </row>
    <row r="11" spans="1:22" x14ac:dyDescent="0.2">
      <c r="B11" s="1">
        <v>2005</v>
      </c>
      <c r="C11" s="12">
        <v>2251</v>
      </c>
      <c r="D11" s="12">
        <v>2976</v>
      </c>
      <c r="E11" s="12">
        <v>365</v>
      </c>
      <c r="F11" s="12">
        <v>12274</v>
      </c>
      <c r="G11" s="12">
        <v>1100</v>
      </c>
      <c r="H11" s="12">
        <v>176</v>
      </c>
      <c r="I11" s="12">
        <v>221</v>
      </c>
      <c r="J11" s="12">
        <v>18596</v>
      </c>
      <c r="K11" s="12">
        <v>29717</v>
      </c>
      <c r="L11" s="12">
        <v>21443</v>
      </c>
      <c r="M11" s="12">
        <v>412</v>
      </c>
      <c r="N11" s="12">
        <v>2370</v>
      </c>
      <c r="O11" s="12">
        <v>39</v>
      </c>
      <c r="P11" s="12">
        <v>14214</v>
      </c>
      <c r="Q11" s="12">
        <f t="shared" si="0"/>
        <v>106154</v>
      </c>
      <c r="R11" s="15">
        <v>773</v>
      </c>
      <c r="S11" s="15">
        <v>2760</v>
      </c>
      <c r="T11" s="12">
        <v>181589</v>
      </c>
      <c r="U11" s="12">
        <v>420207</v>
      </c>
      <c r="V11" s="12">
        <v>3730610</v>
      </c>
    </row>
    <row r="12" spans="1:22" x14ac:dyDescent="0.2">
      <c r="B12" s="1">
        <v>2006</v>
      </c>
      <c r="C12" s="12">
        <v>2818</v>
      </c>
      <c r="D12" s="12">
        <v>3823</v>
      </c>
      <c r="E12" s="12">
        <v>434</v>
      </c>
      <c r="F12" s="12">
        <v>14726</v>
      </c>
      <c r="G12" s="12">
        <v>1360</v>
      </c>
      <c r="H12" s="12">
        <v>207</v>
      </c>
      <c r="I12" s="12">
        <v>312</v>
      </c>
      <c r="J12" s="12">
        <v>19505</v>
      </c>
      <c r="K12" s="12">
        <v>30723</v>
      </c>
      <c r="L12" s="12">
        <v>23665</v>
      </c>
      <c r="M12" s="12">
        <v>579</v>
      </c>
      <c r="N12" s="12">
        <v>2817</v>
      </c>
      <c r="O12" s="12">
        <v>41</v>
      </c>
      <c r="P12" s="12">
        <v>15775</v>
      </c>
      <c r="Q12" s="12">
        <f t="shared" si="0"/>
        <v>116785</v>
      </c>
      <c r="R12" s="15">
        <v>1032</v>
      </c>
      <c r="S12" s="15">
        <v>3235</v>
      </c>
      <c r="T12" s="12">
        <v>203977</v>
      </c>
      <c r="U12" s="12">
        <v>488928</v>
      </c>
      <c r="V12" s="12">
        <v>4144166</v>
      </c>
    </row>
    <row r="13" spans="1:22" x14ac:dyDescent="0.2">
      <c r="B13" s="1">
        <v>2007</v>
      </c>
      <c r="C13" s="12">
        <v>3012</v>
      </c>
      <c r="D13" s="12">
        <v>4308</v>
      </c>
      <c r="E13" s="12">
        <v>463</v>
      </c>
      <c r="F13" s="12">
        <v>15040</v>
      </c>
      <c r="G13" s="12">
        <v>1598</v>
      </c>
      <c r="H13" s="12">
        <v>244</v>
      </c>
      <c r="I13" s="12">
        <v>390</v>
      </c>
      <c r="J13" s="12">
        <v>20883</v>
      </c>
      <c r="K13" s="12">
        <v>34481</v>
      </c>
      <c r="L13" s="12">
        <v>24705</v>
      </c>
      <c r="M13" s="12">
        <v>620</v>
      </c>
      <c r="N13" s="12">
        <v>3060</v>
      </c>
      <c r="O13" s="12">
        <v>33</v>
      </c>
      <c r="P13" s="12">
        <v>15437</v>
      </c>
      <c r="Q13" s="12">
        <f t="shared" si="0"/>
        <v>124274</v>
      </c>
      <c r="R13" s="15">
        <v>1152</v>
      </c>
      <c r="S13" s="15">
        <v>3418</v>
      </c>
      <c r="T13" s="12">
        <v>219955</v>
      </c>
      <c r="U13" s="12">
        <v>531827</v>
      </c>
      <c r="V13" s="12">
        <v>4519554</v>
      </c>
    </row>
    <row r="14" spans="1:22" x14ac:dyDescent="0.2">
      <c r="B14" s="1">
        <v>2008</v>
      </c>
      <c r="C14" s="12">
        <v>3278</v>
      </c>
      <c r="D14" s="12">
        <v>5030</v>
      </c>
      <c r="E14" s="12">
        <v>473</v>
      </c>
      <c r="F14" s="12">
        <v>17345</v>
      </c>
      <c r="G14" s="12">
        <v>1900</v>
      </c>
      <c r="H14" s="12">
        <v>276</v>
      </c>
      <c r="I14" s="12">
        <v>457</v>
      </c>
      <c r="J14" s="12">
        <v>23406</v>
      </c>
      <c r="K14" s="12">
        <v>40495</v>
      </c>
      <c r="L14" s="12">
        <v>28353</v>
      </c>
      <c r="M14" s="12">
        <v>756</v>
      </c>
      <c r="N14" s="12">
        <v>3355</v>
      </c>
      <c r="O14" s="12">
        <v>41</v>
      </c>
      <c r="P14" s="12">
        <v>16827</v>
      </c>
      <c r="Q14" s="12">
        <f t="shared" si="0"/>
        <v>141992</v>
      </c>
      <c r="R14" s="15">
        <v>1301</v>
      </c>
      <c r="S14" s="15">
        <v>3938</v>
      </c>
      <c r="T14" s="12">
        <v>250432</v>
      </c>
      <c r="U14" s="12">
        <v>623279</v>
      </c>
      <c r="V14" s="12">
        <v>5268762</v>
      </c>
    </row>
    <row r="15" spans="1:22" x14ac:dyDescent="0.2">
      <c r="B15" s="1">
        <v>2009</v>
      </c>
      <c r="C15" s="12">
        <v>3518</v>
      </c>
      <c r="D15" s="12">
        <v>5365</v>
      </c>
      <c r="E15" s="12">
        <v>498</v>
      </c>
      <c r="F15" s="12">
        <v>19061</v>
      </c>
      <c r="G15" s="12">
        <v>2010</v>
      </c>
      <c r="H15" s="12">
        <v>308</v>
      </c>
      <c r="I15" s="12">
        <v>453</v>
      </c>
      <c r="J15" s="12">
        <v>25259</v>
      </c>
      <c r="K15" s="12">
        <v>43253</v>
      </c>
      <c r="L15" s="12">
        <v>30011</v>
      </c>
      <c r="M15" s="12">
        <v>779</v>
      </c>
      <c r="N15" s="12">
        <v>3474</v>
      </c>
      <c r="O15" s="12">
        <v>45</v>
      </c>
      <c r="P15" s="12">
        <v>17633</v>
      </c>
      <c r="Q15" s="12">
        <f t="shared" si="0"/>
        <v>151667</v>
      </c>
      <c r="R15" s="15">
        <v>1354</v>
      </c>
      <c r="S15" s="15">
        <v>4183</v>
      </c>
      <c r="T15" s="12">
        <v>267824</v>
      </c>
      <c r="U15" s="12">
        <v>675180</v>
      </c>
      <c r="V15" s="12">
        <v>5648671</v>
      </c>
    </row>
    <row r="16" spans="1:22" x14ac:dyDescent="0.2">
      <c r="B16" s="1">
        <v>2010</v>
      </c>
      <c r="C16" s="12">
        <v>3495</v>
      </c>
      <c r="D16" s="12">
        <v>5546</v>
      </c>
      <c r="E16" s="12">
        <v>493</v>
      </c>
      <c r="F16" s="12">
        <v>19969</v>
      </c>
      <c r="G16" s="12">
        <v>2076</v>
      </c>
      <c r="H16" s="12">
        <v>311</v>
      </c>
      <c r="I16" s="12">
        <v>472</v>
      </c>
      <c r="J16" s="12">
        <v>24850</v>
      </c>
      <c r="K16" s="12">
        <v>45394</v>
      </c>
      <c r="L16" s="12">
        <v>31153</v>
      </c>
      <c r="M16" s="12">
        <v>851</v>
      </c>
      <c r="N16" s="12">
        <v>3625</v>
      </c>
      <c r="O16" s="12">
        <v>44</v>
      </c>
      <c r="P16" s="12">
        <v>17923</v>
      </c>
      <c r="Q16" s="12">
        <f t="shared" si="0"/>
        <v>156202</v>
      </c>
      <c r="R16" s="15">
        <v>1393</v>
      </c>
      <c r="S16" s="15">
        <v>4314</v>
      </c>
      <c r="T16" s="12">
        <v>275027</v>
      </c>
      <c r="U16" s="12">
        <v>704056</v>
      </c>
      <c r="V16" s="12">
        <v>5747734</v>
      </c>
    </row>
    <row r="17" spans="2:22" x14ac:dyDescent="0.2">
      <c r="B17" s="1">
        <v>2011</v>
      </c>
      <c r="C17" s="12">
        <v>3501</v>
      </c>
      <c r="D17" s="12">
        <v>5528</v>
      </c>
      <c r="E17" s="12">
        <v>499</v>
      </c>
      <c r="F17" s="12">
        <v>20815</v>
      </c>
      <c r="G17" s="12">
        <v>2169</v>
      </c>
      <c r="H17" s="12">
        <v>328</v>
      </c>
      <c r="I17" s="12">
        <v>495</v>
      </c>
      <c r="J17" s="12">
        <v>26327</v>
      </c>
      <c r="K17" s="12">
        <v>47925</v>
      </c>
      <c r="L17" s="12">
        <v>32743</v>
      </c>
      <c r="M17" s="12">
        <v>888</v>
      </c>
      <c r="N17" s="12">
        <v>3099</v>
      </c>
      <c r="O17" s="12">
        <v>45</v>
      </c>
      <c r="P17" s="12">
        <v>17756</v>
      </c>
      <c r="Q17" s="12">
        <f t="shared" si="0"/>
        <v>162118</v>
      </c>
      <c r="R17" s="12">
        <v>1408</v>
      </c>
      <c r="S17" s="12">
        <v>4421</v>
      </c>
      <c r="T17" s="12">
        <v>283498</v>
      </c>
      <c r="U17" s="12">
        <v>730155</v>
      </c>
      <c r="V17" s="12">
        <v>5751487</v>
      </c>
    </row>
    <row r="18" spans="2:22" x14ac:dyDescent="0.2">
      <c r="B18" s="1">
        <v>2012</v>
      </c>
      <c r="C18" s="12">
        <v>3492</v>
      </c>
      <c r="D18" s="12">
        <v>5753</v>
      </c>
      <c r="E18" s="12">
        <v>505</v>
      </c>
      <c r="F18" s="12">
        <v>21408</v>
      </c>
      <c r="G18" s="12">
        <v>2271</v>
      </c>
      <c r="H18" s="12">
        <v>368</v>
      </c>
      <c r="I18" s="12">
        <v>469</v>
      </c>
      <c r="J18" s="12">
        <v>27643</v>
      </c>
      <c r="K18" s="12">
        <v>48966</v>
      </c>
      <c r="L18" s="12">
        <v>34246</v>
      </c>
      <c r="M18" s="12">
        <v>895</v>
      </c>
      <c r="N18" s="12">
        <v>3025</v>
      </c>
      <c r="O18" s="12">
        <v>42</v>
      </c>
      <c r="P18" s="12">
        <v>17625</v>
      </c>
      <c r="Q18" s="12">
        <f t="shared" si="0"/>
        <v>166708</v>
      </c>
      <c r="R18" s="12">
        <v>1419</v>
      </c>
      <c r="S18" s="12">
        <v>4658</v>
      </c>
      <c r="T18" s="12">
        <v>292257</v>
      </c>
      <c r="U18" s="12">
        <v>747110</v>
      </c>
      <c r="V18" s="12">
        <v>5736258</v>
      </c>
    </row>
    <row r="19" spans="2:22" x14ac:dyDescent="0.2">
      <c r="B19" s="1">
        <v>2013</v>
      </c>
      <c r="C19" s="12">
        <v>3446</v>
      </c>
      <c r="D19" s="12">
        <v>5916</v>
      </c>
      <c r="E19" s="12">
        <v>522</v>
      </c>
      <c r="F19" s="12">
        <v>22717</v>
      </c>
      <c r="G19" s="12">
        <v>2270</v>
      </c>
      <c r="H19" s="12">
        <v>331</v>
      </c>
      <c r="I19" s="12">
        <v>474</v>
      </c>
      <c r="J19" s="12">
        <v>28499</v>
      </c>
      <c r="K19" s="12">
        <v>50394</v>
      </c>
      <c r="L19" s="12">
        <v>36303</v>
      </c>
      <c r="M19" s="12">
        <v>853</v>
      </c>
      <c r="N19" s="12">
        <v>2898</v>
      </c>
      <c r="O19" s="12">
        <v>41</v>
      </c>
      <c r="P19" s="12">
        <v>17595</v>
      </c>
      <c r="Q19" s="12">
        <f t="shared" si="0"/>
        <v>172259</v>
      </c>
      <c r="R19" s="12">
        <v>1365</v>
      </c>
      <c r="S19" s="12">
        <v>4915</v>
      </c>
      <c r="T19" s="12">
        <v>296337</v>
      </c>
      <c r="U19" s="12">
        <v>729725</v>
      </c>
      <c r="V19" s="12">
        <v>5546238</v>
      </c>
    </row>
    <row r="20" spans="2:22" x14ac:dyDescent="0.2">
      <c r="B20" s="1">
        <v>2014</v>
      </c>
      <c r="C20" s="12">
        <v>3016</v>
      </c>
      <c r="D20" s="12">
        <v>5545</v>
      </c>
      <c r="E20" s="12">
        <v>289</v>
      </c>
      <c r="F20" s="12">
        <v>19168</v>
      </c>
      <c r="G20" s="12">
        <v>1814</v>
      </c>
      <c r="H20" s="12">
        <v>265</v>
      </c>
      <c r="I20" s="12">
        <v>370</v>
      </c>
      <c r="J20" s="12">
        <v>26073</v>
      </c>
      <c r="K20" s="12">
        <v>46030</v>
      </c>
      <c r="L20" s="12">
        <v>26990</v>
      </c>
      <c r="M20" s="12">
        <v>721</v>
      </c>
      <c r="N20" s="12">
        <v>2769</v>
      </c>
      <c r="O20" s="12">
        <v>31</v>
      </c>
      <c r="P20" s="12">
        <v>14905</v>
      </c>
      <c r="Q20" s="12">
        <f t="shared" si="0"/>
        <v>147986</v>
      </c>
      <c r="R20" s="12">
        <v>1141</v>
      </c>
      <c r="S20" s="12">
        <v>3818</v>
      </c>
      <c r="T20" s="12">
        <v>253408</v>
      </c>
      <c r="U20" s="12">
        <v>661520</v>
      </c>
      <c r="V20" s="12">
        <v>5023487</v>
      </c>
    </row>
    <row r="21" spans="2:22" x14ac:dyDescent="0.2">
      <c r="B21" s="1">
        <v>2015</v>
      </c>
      <c r="C21" s="12">
        <v>2968</v>
      </c>
      <c r="D21" s="12">
        <v>5535</v>
      </c>
      <c r="E21" s="12">
        <v>273</v>
      </c>
      <c r="F21" s="12">
        <v>17962</v>
      </c>
      <c r="G21" s="12">
        <v>1595</v>
      </c>
      <c r="H21" s="12">
        <v>237</v>
      </c>
      <c r="I21" s="12">
        <v>367</v>
      </c>
      <c r="J21" s="12">
        <v>26865</v>
      </c>
      <c r="K21" s="12">
        <v>44465</v>
      </c>
      <c r="L21" s="12">
        <v>27540</v>
      </c>
      <c r="M21" s="12">
        <v>694</v>
      </c>
      <c r="N21" s="12">
        <v>2754</v>
      </c>
      <c r="O21" s="12">
        <v>29</v>
      </c>
      <c r="P21" s="12">
        <v>14215</v>
      </c>
      <c r="Q21" s="12">
        <f t="shared" si="0"/>
        <v>145499</v>
      </c>
      <c r="R21" s="12">
        <v>1124</v>
      </c>
      <c r="S21" s="12">
        <v>3708</v>
      </c>
      <c r="T21" s="12">
        <v>247903</v>
      </c>
      <c r="U21" s="12">
        <v>636205</v>
      </c>
      <c r="V21" s="12">
        <v>4729644</v>
      </c>
    </row>
    <row r="22" spans="2:22" x14ac:dyDescent="0.2">
      <c r="B22" s="1">
        <v>2016</v>
      </c>
      <c r="C22" s="12">
        <v>2792</v>
      </c>
      <c r="D22" s="12">
        <v>5319</v>
      </c>
      <c r="E22" s="12">
        <v>269</v>
      </c>
      <c r="F22" s="12">
        <v>17504</v>
      </c>
      <c r="G22" s="12">
        <v>1508</v>
      </c>
      <c r="H22" s="12">
        <v>244</v>
      </c>
      <c r="I22" s="12">
        <v>331</v>
      </c>
      <c r="J22" s="12">
        <v>26672</v>
      </c>
      <c r="K22" s="12">
        <v>42816</v>
      </c>
      <c r="L22" s="12">
        <v>24578</v>
      </c>
      <c r="M22" s="12">
        <v>618</v>
      </c>
      <c r="N22" s="12">
        <v>2820</v>
      </c>
      <c r="O22" s="12">
        <v>27</v>
      </c>
      <c r="P22" s="12">
        <v>13930</v>
      </c>
      <c r="Q22" s="12">
        <f t="shared" si="0"/>
        <v>139428</v>
      </c>
      <c r="R22" s="12">
        <v>1089</v>
      </c>
      <c r="S22" s="12">
        <v>3704</v>
      </c>
      <c r="T22" s="12">
        <v>239810</v>
      </c>
      <c r="U22" s="12">
        <v>620006</v>
      </c>
      <c r="V22" s="12">
        <v>4618581</v>
      </c>
    </row>
    <row r="23" spans="2:22" x14ac:dyDescent="0.2">
      <c r="B23" s="1">
        <v>2017</v>
      </c>
      <c r="C23" s="12">
        <v>2755</v>
      </c>
      <c r="D23" s="12">
        <v>5596</v>
      </c>
      <c r="E23" s="12">
        <v>291</v>
      </c>
      <c r="F23" s="12">
        <v>18038</v>
      </c>
      <c r="G23" s="12">
        <v>1506</v>
      </c>
      <c r="H23" s="12">
        <v>202</v>
      </c>
      <c r="I23" s="12">
        <v>359</v>
      </c>
      <c r="J23" s="12">
        <v>23746</v>
      </c>
      <c r="K23" s="12">
        <v>42133</v>
      </c>
      <c r="L23" s="12">
        <v>22567</v>
      </c>
      <c r="M23" s="12">
        <v>551</v>
      </c>
      <c r="N23" s="12">
        <v>2872</v>
      </c>
      <c r="O23" s="12">
        <v>26</v>
      </c>
      <c r="P23" s="12">
        <v>13113</v>
      </c>
      <c r="Q23" s="12">
        <f t="shared" si="0"/>
        <v>133755</v>
      </c>
      <c r="R23" s="12">
        <v>1115</v>
      </c>
      <c r="S23" s="12">
        <v>3624</v>
      </c>
      <c r="T23" s="12">
        <v>232952</v>
      </c>
      <c r="U23" s="12">
        <v>606275</v>
      </c>
      <c r="V23" s="12">
        <v>4572807</v>
      </c>
    </row>
    <row r="24" spans="2:22" x14ac:dyDescent="0.2">
      <c r="B24" s="1">
        <v>2018</v>
      </c>
      <c r="C24" s="12">
        <v>3045</v>
      </c>
      <c r="D24" s="12">
        <v>4825</v>
      </c>
      <c r="E24" s="12">
        <v>306</v>
      </c>
      <c r="F24" s="12">
        <v>16188</v>
      </c>
      <c r="G24" s="12">
        <v>1549</v>
      </c>
      <c r="H24" s="12">
        <v>216</v>
      </c>
      <c r="I24" s="12">
        <v>378</v>
      </c>
      <c r="J24" s="12">
        <v>24002</v>
      </c>
      <c r="K24" s="12">
        <v>43563</v>
      </c>
      <c r="L24" s="12">
        <v>25110</v>
      </c>
      <c r="M24" s="12">
        <v>509</v>
      </c>
      <c r="N24" s="12">
        <v>3044</v>
      </c>
      <c r="O24" s="12">
        <v>30</v>
      </c>
      <c r="P24" s="12">
        <v>13688</v>
      </c>
      <c r="Q24" s="12">
        <f t="shared" si="0"/>
        <v>136453</v>
      </c>
      <c r="R24" s="12">
        <v>1193</v>
      </c>
      <c r="S24" s="12">
        <v>3597</v>
      </c>
      <c r="T24" s="12">
        <v>238312</v>
      </c>
      <c r="U24" s="12">
        <v>621396</v>
      </c>
      <c r="V24" s="12">
        <v>4734691</v>
      </c>
    </row>
    <row r="25" spans="2:22" x14ac:dyDescent="0.2">
      <c r="B25" s="1">
        <v>2019</v>
      </c>
      <c r="C25" s="12">
        <v>3145</v>
      </c>
      <c r="D25" s="12">
        <v>5110</v>
      </c>
      <c r="E25" s="12">
        <v>292</v>
      </c>
      <c r="F25" s="12">
        <v>16194</v>
      </c>
      <c r="G25" s="12">
        <v>1619</v>
      </c>
      <c r="H25" s="12">
        <v>251</v>
      </c>
      <c r="I25" s="12">
        <v>379</v>
      </c>
      <c r="J25" s="12">
        <v>28864</v>
      </c>
      <c r="K25" s="12">
        <v>46490</v>
      </c>
      <c r="L25" s="12">
        <v>26175</v>
      </c>
      <c r="M25" s="12">
        <v>550</v>
      </c>
      <c r="N25" s="12">
        <v>3359</v>
      </c>
      <c r="O25" s="12">
        <v>48</v>
      </c>
      <c r="P25" s="12">
        <v>13977</v>
      </c>
      <c r="Q25" s="12">
        <f t="shared" si="0"/>
        <v>146453</v>
      </c>
      <c r="R25" s="12">
        <v>1295</v>
      </c>
      <c r="S25" s="12">
        <v>3680</v>
      </c>
      <c r="T25" s="12">
        <v>253153</v>
      </c>
      <c r="U25" s="12">
        <v>655555</v>
      </c>
      <c r="V25" s="12">
        <v>5036878</v>
      </c>
    </row>
    <row r="26" spans="2:22" x14ac:dyDescent="0.2">
      <c r="B26" s="1">
        <v>2020</v>
      </c>
      <c r="C26" s="12">
        <v>3383</v>
      </c>
      <c r="D26" s="12">
        <v>5645</v>
      </c>
      <c r="E26" s="12">
        <v>330</v>
      </c>
      <c r="F26" s="12">
        <v>16807</v>
      </c>
      <c r="G26" s="12">
        <v>1763</v>
      </c>
      <c r="H26" s="12">
        <v>314</v>
      </c>
      <c r="I26" s="12">
        <v>496</v>
      </c>
      <c r="J26" s="12">
        <v>31020</v>
      </c>
      <c r="K26" s="12">
        <v>50080</v>
      </c>
      <c r="L26" s="12">
        <v>27653</v>
      </c>
      <c r="M26" s="12">
        <v>625</v>
      </c>
      <c r="N26" s="12">
        <v>3614</v>
      </c>
      <c r="O26" s="12">
        <v>50</v>
      </c>
      <c r="P26" s="12">
        <v>14115</v>
      </c>
      <c r="Q26" s="12">
        <f t="shared" si="0"/>
        <v>155895</v>
      </c>
      <c r="R26" s="12">
        <v>1441</v>
      </c>
      <c r="S26" s="12">
        <v>3947</v>
      </c>
      <c r="T26" s="12">
        <v>270206</v>
      </c>
      <c r="U26" s="12">
        <v>702018</v>
      </c>
      <c r="V26" s="12">
        <v>5434153</v>
      </c>
    </row>
    <row r="27" spans="2:22" x14ac:dyDescent="0.2">
      <c r="B27" s="1">
        <v>2021</v>
      </c>
      <c r="C27" s="12">
        <v>3462</v>
      </c>
      <c r="D27" s="12">
        <v>6048</v>
      </c>
      <c r="E27" s="12">
        <v>337</v>
      </c>
      <c r="F27" s="12">
        <v>17144</v>
      </c>
      <c r="G27" s="12">
        <v>1894</v>
      </c>
      <c r="H27" s="12">
        <v>332</v>
      </c>
      <c r="I27" s="12">
        <v>534</v>
      </c>
      <c r="J27" s="12">
        <v>30671</v>
      </c>
      <c r="K27" s="12">
        <v>49698</v>
      </c>
      <c r="L27" s="12">
        <v>27479</v>
      </c>
      <c r="M27" s="12">
        <v>644</v>
      </c>
      <c r="N27" s="12">
        <v>3662</v>
      </c>
      <c r="O27" s="12">
        <v>39</v>
      </c>
      <c r="P27" s="12">
        <v>13383</v>
      </c>
      <c r="Q27" s="12">
        <f t="shared" si="0"/>
        <v>155327</v>
      </c>
      <c r="R27" s="12">
        <v>1610</v>
      </c>
      <c r="S27" s="12">
        <v>4477</v>
      </c>
      <c r="T27" s="12">
        <v>273001</v>
      </c>
      <c r="U27" s="12">
        <v>711916</v>
      </c>
      <c r="V27" s="12">
        <v>5440148</v>
      </c>
    </row>
    <row r="28" spans="2:22" x14ac:dyDescent="0.2">
      <c r="B28" s="1">
        <v>2022</v>
      </c>
      <c r="C28" s="12">
        <v>3445</v>
      </c>
      <c r="D28" s="12">
        <v>6194</v>
      </c>
      <c r="E28" s="12">
        <v>334</v>
      </c>
      <c r="F28" s="12">
        <v>18994</v>
      </c>
      <c r="G28" s="12">
        <v>1892</v>
      </c>
      <c r="H28" s="12">
        <v>342</v>
      </c>
      <c r="I28" s="12">
        <v>499</v>
      </c>
      <c r="J28" s="12">
        <v>31252</v>
      </c>
      <c r="K28" s="12">
        <v>52334</v>
      </c>
      <c r="L28" s="12">
        <v>28791</v>
      </c>
      <c r="M28" s="12">
        <v>672</v>
      </c>
      <c r="N28" s="12">
        <v>3600</v>
      </c>
      <c r="O28" s="12">
        <v>39</v>
      </c>
      <c r="P28" s="12">
        <v>13555</v>
      </c>
      <c r="Q28" s="12">
        <f t="shared" si="0"/>
        <v>161943</v>
      </c>
      <c r="R28" s="12">
        <v>1637</v>
      </c>
      <c r="S28" s="12">
        <v>4860</v>
      </c>
      <c r="T28" s="12">
        <v>287344</v>
      </c>
      <c r="U28" s="12">
        <v>741378</v>
      </c>
      <c r="V28" s="12">
        <v>5542932</v>
      </c>
    </row>
  </sheetData>
  <phoneticPr fontId="3" type="noConversion"/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V31" sqref="V31"/>
    </sheetView>
  </sheetViews>
  <sheetFormatPr baseColWidth="10" defaultColWidth="11.42578125" defaultRowHeight="12.75" x14ac:dyDescent="0.2"/>
  <cols>
    <col min="1" max="1" width="26.85546875" customWidth="1"/>
    <col min="3" max="4" width="17.7109375" customWidth="1"/>
    <col min="5" max="5" width="8.5703125" customWidth="1"/>
    <col min="6" max="6" width="12.42578125" customWidth="1"/>
    <col min="7" max="7" width="8.85546875" customWidth="1"/>
    <col min="8" max="8" width="12.140625" customWidth="1"/>
    <col min="9" max="9" width="9.85546875" customWidth="1"/>
    <col min="10" max="10" width="10.140625" customWidth="1"/>
    <col min="11" max="11" width="8" customWidth="1"/>
    <col min="12" max="12" width="6.28515625" customWidth="1"/>
    <col min="13" max="13" width="7" customWidth="1"/>
    <col min="14" max="14" width="17.7109375" customWidth="1"/>
    <col min="15" max="15" width="7.140625" customWidth="1"/>
    <col min="16" max="16" width="11.7109375" customWidth="1"/>
    <col min="17" max="17" width="18.5703125" bestFit="1" customWidth="1"/>
    <col min="18" max="18" width="6.140625" customWidth="1"/>
    <col min="19" max="19" width="6.5703125" customWidth="1"/>
  </cols>
  <sheetData>
    <row r="1" spans="1:22" x14ac:dyDescent="0.2">
      <c r="A1" s="17" t="s">
        <v>41</v>
      </c>
    </row>
    <row r="2" spans="1:22" ht="38.25" x14ac:dyDescent="0.2">
      <c r="A2" s="17" t="s">
        <v>42</v>
      </c>
    </row>
    <row r="3" spans="1:22" ht="38.25" x14ac:dyDescent="0.2">
      <c r="A3" s="9" t="s">
        <v>14</v>
      </c>
    </row>
    <row r="4" spans="1: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2" x14ac:dyDescent="0.2">
      <c r="B5" s="1"/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1" t="s">
        <v>29</v>
      </c>
      <c r="R5" s="5" t="s">
        <v>30</v>
      </c>
      <c r="S5" s="5" t="s">
        <v>31</v>
      </c>
      <c r="T5" s="1" t="s">
        <v>32</v>
      </c>
      <c r="U5" s="1" t="s">
        <v>33</v>
      </c>
      <c r="V5" s="1" t="s">
        <v>34</v>
      </c>
    </row>
    <row r="6" spans="1:22" x14ac:dyDescent="0.2">
      <c r="B6" s="1">
        <v>2000</v>
      </c>
      <c r="C6" s="3">
        <f>'Población Extranjera'!C6/'Población Total'!C6*100</f>
        <v>2.6513926740265137</v>
      </c>
      <c r="D6" s="3">
        <f>'Población Extranjera'!D6/'Población Total'!D6*100</f>
        <v>7.8961283120850716</v>
      </c>
      <c r="E6" s="3">
        <f>'Población Extranjera'!E6/'Población Total'!E6*100</f>
        <v>3.9538310412573678</v>
      </c>
      <c r="F6" s="3">
        <f>'Población Extranjera'!F6/'Población Total'!F6*100</f>
        <v>16.283944437492178</v>
      </c>
      <c r="G6" s="3">
        <f>'Población Extranjera'!G6/'Población Total'!G6*100</f>
        <v>0.71276918410676382</v>
      </c>
      <c r="H6" s="3">
        <f>'Población Extranjera'!H6/'Población Total'!H6*100</f>
        <v>1.0656010656010655</v>
      </c>
      <c r="I6" s="3">
        <f>'Población Extranjera'!I6/'Población Total'!I6*100</f>
        <v>1.1203585147247119</v>
      </c>
      <c r="J6" s="3">
        <f>'Población Extranjera'!J6/'Población Total'!J6*100</f>
        <v>13.776766707016739</v>
      </c>
      <c r="K6" s="3">
        <f>'Población Extranjera'!K6/'Población Total'!K6*100</f>
        <v>1.1712584538109168</v>
      </c>
      <c r="L6" s="3">
        <f>'Población Extranjera'!L6/'Población Total'!L6*100</f>
        <v>34.39110517274289</v>
      </c>
      <c r="M6" s="3">
        <f>'Población Extranjera'!M6/'Población Total'!M6*100</f>
        <v>0.65072639225181605</v>
      </c>
      <c r="N6" s="3">
        <f>'Población Extranjera'!N6/'Población Total'!N6*100</f>
        <v>2.9050327847496638</v>
      </c>
      <c r="O6" s="3">
        <f>'Población Extranjera'!O6/'Población Total'!O6*100</f>
        <v>1.1363636363636365</v>
      </c>
      <c r="P6" s="3">
        <f>'Población Extranjera'!P6/'Población Total'!P6*100</f>
        <v>16.273830575809693</v>
      </c>
      <c r="Q6" s="3">
        <f>'Población Extranjera'!Q6/'Población Total'!Q6*100</f>
        <v>5.3527179755663035</v>
      </c>
      <c r="R6" s="3">
        <f>'Población Extranjera'!R6/'Población Total'!R6*100</f>
        <v>0.79942441442161649</v>
      </c>
      <c r="S6" s="3">
        <f>'Población Extranjera'!S6/'Población Total'!S6*100</f>
        <v>3.4363107230803673</v>
      </c>
      <c r="T6" s="3">
        <f>'Población Extranjera'!T6/'Población Total'!T6*100</f>
        <v>5.7410128310491215</v>
      </c>
      <c r="U6" s="3">
        <f>'Población Extranjera'!U6/'Población Total'!U6*100</f>
        <v>1.7560638534985855</v>
      </c>
      <c r="V6" s="3">
        <f>'Población Extranjera'!V6/'Población Total'!V6*100</f>
        <v>2.2811944881394575</v>
      </c>
    </row>
    <row r="7" spans="1:22" x14ac:dyDescent="0.2">
      <c r="B7" s="1">
        <v>2001</v>
      </c>
      <c r="C7" s="3">
        <f>'Población Extranjera'!C7/'Población Total'!C7*100</f>
        <v>3.2886024543127044</v>
      </c>
      <c r="D7" s="3">
        <f>'Población Extranjera'!D7/'Población Total'!D7*100</f>
        <v>4.7060841720036599</v>
      </c>
      <c r="E7" s="3">
        <f>'Población Extranjera'!E7/'Población Total'!E7*100</f>
        <v>4.2022966039579774</v>
      </c>
      <c r="F7" s="3">
        <f>'Población Extranjera'!F7/'Población Total'!F7*100</f>
        <v>18.172065440891615</v>
      </c>
      <c r="G7" s="3">
        <f>'Población Extranjera'!G7/'Población Total'!G7*100</f>
        <v>1.1495957872876956</v>
      </c>
      <c r="H7" s="3">
        <f>'Población Extranjera'!H7/'Población Total'!H7*100</f>
        <v>1.3925729442970822</v>
      </c>
      <c r="I7" s="3">
        <f>'Población Extranjera'!I7/'Población Total'!I7*100</f>
        <v>1.7164653528289893</v>
      </c>
      <c r="J7" s="3">
        <f>'Población Extranjera'!J7/'Población Total'!J7*100</f>
        <v>16.489266458428663</v>
      </c>
      <c r="K7" s="3">
        <f>'Población Extranjera'!K7/'Población Total'!K7*100</f>
        <v>1.5632516983117031</v>
      </c>
      <c r="L7" s="3">
        <f>'Población Extranjera'!L7/'Población Total'!L7*100</f>
        <v>35.499877070248765</v>
      </c>
      <c r="M7" s="3">
        <f>'Población Extranjera'!M7/'Población Total'!M7*100</f>
        <v>0.74321249810404977</v>
      </c>
      <c r="N7" s="3">
        <f>'Población Extranjera'!N7/'Población Total'!N7*100</f>
        <v>3.5873513870541616</v>
      </c>
      <c r="O7" s="3">
        <f>'Población Extranjera'!O7/'Población Total'!O7*100</f>
        <v>1.2944983818770228</v>
      </c>
      <c r="P7" s="3">
        <f>'Población Extranjera'!P7/'Población Total'!P7*100</f>
        <v>17.96253410680302</v>
      </c>
      <c r="Q7" s="3">
        <f>'Población Extranjera'!Q7/'Población Total'!Q7*100</f>
        <v>6.1583193629505448</v>
      </c>
      <c r="R7" s="3">
        <f>'Población Extranjera'!R7/'Población Total'!R7*100</f>
        <v>1.0504370138721835</v>
      </c>
      <c r="S7" s="3">
        <f>'Población Extranjera'!S7/'Población Total'!S7*100</f>
        <v>4.3004778308700971</v>
      </c>
      <c r="T7" s="3">
        <f>'Población Extranjera'!T7/'Población Total'!T7*100</f>
        <v>6.5640742105909808</v>
      </c>
      <c r="U7" s="3">
        <f>'Población Extranjera'!U7/'Población Total'!U7*100</f>
        <v>2.2166492345725968</v>
      </c>
      <c r="V7" s="3">
        <f>'Población Extranjera'!V7/'Población Total'!V7*100</f>
        <v>3.3335658414622409</v>
      </c>
    </row>
    <row r="8" spans="1:22" x14ac:dyDescent="0.2">
      <c r="B8" s="1">
        <v>2002</v>
      </c>
      <c r="C8" s="3">
        <f>'Población Extranjera'!C8/'Población Total'!C8*100</f>
        <v>4.2399259695465634</v>
      </c>
      <c r="D8" s="3">
        <f>'Población Extranjera'!D8/'Población Total'!D8*100</f>
        <v>6.4433420656596612</v>
      </c>
      <c r="E8" s="3">
        <f>'Población Extranjera'!E8/'Población Total'!E8*100</f>
        <v>4.7224926971762411</v>
      </c>
      <c r="F8" s="3">
        <f>'Población Extranjera'!F8/'Población Total'!F8*100</f>
        <v>20.483503032326269</v>
      </c>
      <c r="G8" s="3">
        <f>'Población Extranjera'!G8/'Población Total'!G8*100</f>
        <v>1.8129496402877698</v>
      </c>
      <c r="H8" s="3">
        <f>'Población Extranjera'!H8/'Población Total'!H8*100</f>
        <v>1.8462571332661968</v>
      </c>
      <c r="I8" s="3">
        <f>'Población Extranjera'!I8/'Población Total'!I8*100</f>
        <v>1.9764105833598979</v>
      </c>
      <c r="J8" s="3">
        <f>'Población Extranjera'!J8/'Población Total'!J8*100</f>
        <v>19.95119204054815</v>
      </c>
      <c r="K8" s="3">
        <f>'Población Extranjera'!K8/'Población Total'!K8*100</f>
        <v>2.18822220479908</v>
      </c>
      <c r="L8" s="3">
        <f>'Población Extranjera'!L8/'Población Total'!L8*100</f>
        <v>36.732891832229583</v>
      </c>
      <c r="M8" s="3">
        <f>'Población Extranjera'!M8/'Población Total'!M8*100</f>
        <v>1.106060606060606</v>
      </c>
      <c r="N8" s="3">
        <f>'Población Extranjera'!N8/'Población Total'!N8*100</f>
        <v>4.5089946265867145</v>
      </c>
      <c r="O8" s="3">
        <f>'Población Extranjera'!O8/'Población Total'!O8*100</f>
        <v>1.1146496815286624</v>
      </c>
      <c r="P8" s="3">
        <f>'Población Extranjera'!P8/'Población Total'!P8*100</f>
        <v>20.300751879699249</v>
      </c>
      <c r="Q8" s="3">
        <f>'Población Extranjera'!Q8/'Población Total'!Q8*100</f>
        <v>7.4125289308337585</v>
      </c>
      <c r="R8" s="3">
        <f>'Población Extranjera'!R8/'Población Total'!R8*100</f>
        <v>1.411708406444409</v>
      </c>
      <c r="S8" s="3">
        <f>'Población Extranjera'!S8/'Población Total'!S8*100</f>
        <v>5.8066283210079428</v>
      </c>
      <c r="T8" s="3">
        <f>'Población Extranjera'!T8/'Población Total'!T8*100</f>
        <v>7.8291140668115284</v>
      </c>
      <c r="U8" s="3">
        <f>'Población Extranjera'!U8/'Población Total'!U8*100</f>
        <v>2.8367310152716505</v>
      </c>
      <c r="V8" s="3">
        <f>'Población Extranjera'!V8/'Población Total'!V8*100</f>
        <v>4.727642361730731</v>
      </c>
    </row>
    <row r="9" spans="1:22" x14ac:dyDescent="0.2">
      <c r="B9" s="1">
        <v>2003</v>
      </c>
      <c r="C9" s="3">
        <f>'Población Extranjera'!C9/'Población Total'!C9*100</f>
        <v>5.491909767331995</v>
      </c>
      <c r="D9" s="3">
        <f>'Población Extranjera'!D9/'Población Total'!D9*100</f>
        <v>9.8047560780975687</v>
      </c>
      <c r="E9" s="3">
        <f>'Población Extranjera'!E9/'Población Total'!E9*100</f>
        <v>5.5516514406184116</v>
      </c>
      <c r="F9" s="3">
        <f>'Población Extranjera'!F9/'Población Total'!F9*100</f>
        <v>25.247104632587856</v>
      </c>
      <c r="G9" s="3">
        <f>'Población Extranjera'!G9/'Población Total'!G9*100</f>
        <v>3.2672664547114927</v>
      </c>
      <c r="H9" s="3">
        <f>'Población Extranjera'!H9/'Población Total'!H9*100</f>
        <v>2.5832766825288922</v>
      </c>
      <c r="I9" s="3">
        <f>'Población Extranjera'!I9/'Población Total'!I9*100</f>
        <v>3.2522892327123456</v>
      </c>
      <c r="J9" s="3">
        <f>'Población Extranjera'!J9/'Población Total'!J9*100</f>
        <v>24.838534647226645</v>
      </c>
      <c r="K9" s="3">
        <f>'Población Extranjera'!K9/'Población Total'!K9*100</f>
        <v>3.3593185951508397</v>
      </c>
      <c r="L9" s="3">
        <f>'Población Extranjera'!L9/'Población Total'!L9*100</f>
        <v>37.942861522543062</v>
      </c>
      <c r="M9" s="3">
        <f>'Población Extranjera'!M9/'Población Total'!M9*100</f>
        <v>2.8242074927953889</v>
      </c>
      <c r="N9" s="3">
        <f>'Población Extranjera'!N9/'Población Total'!N9*100</f>
        <v>5.930660192094833</v>
      </c>
      <c r="O9" s="3">
        <f>'Población Extranjera'!O9/'Población Total'!O9*100</f>
        <v>2.083333333333333</v>
      </c>
      <c r="P9" s="3">
        <f>'Población Extranjera'!P9/'Población Total'!P9*100</f>
        <v>23.90175521727971</v>
      </c>
      <c r="Q9" s="3">
        <f>'Población Extranjera'!Q9/'Población Total'!Q9*100</f>
        <v>9.4593167228044646</v>
      </c>
      <c r="R9" s="3">
        <f>'Población Extranjera'!R9/'Población Total'!R9*100</f>
        <v>3.2420127168537558</v>
      </c>
      <c r="S9" s="3">
        <f>'Población Extranjera'!S9/'Población Total'!S9*100</f>
        <v>8.5046583042731481</v>
      </c>
      <c r="T9" s="3">
        <f>'Población Extranjera'!T9/'Población Total'!T9*100</f>
        <v>9.4659209100364397</v>
      </c>
      <c r="U9" s="3">
        <f>'Población Extranjera'!U9/'Población Total'!U9*100</f>
        <v>3.7190305366953567</v>
      </c>
      <c r="V9" s="3">
        <f>'Población Extranjera'!V9/'Población Total'!V9*100</f>
        <v>6.2367769470298802</v>
      </c>
    </row>
    <row r="10" spans="1:22" x14ac:dyDescent="0.2">
      <c r="B10" s="1">
        <v>2004</v>
      </c>
      <c r="C10" s="3">
        <f>'Población Extranjera'!C10/'Población Total'!C10*100</f>
        <v>6.3667613211777008</v>
      </c>
      <c r="D10" s="3">
        <f>'Población Extranjera'!D10/'Población Total'!D10*100</f>
        <v>11.948871869178223</v>
      </c>
      <c r="E10" s="3">
        <f>'Población Extranjera'!E10/'Población Total'!E10*100</f>
        <v>6.0791705937794527</v>
      </c>
      <c r="F10" s="3">
        <f>'Población Extranjera'!F10/'Población Total'!F10*100</f>
        <v>24.148738129462497</v>
      </c>
      <c r="G10" s="3">
        <f>'Población Extranjera'!G10/'Población Total'!G10*100</f>
        <v>4.8054625096624584</v>
      </c>
      <c r="H10" s="3">
        <f>'Población Extranjera'!H10/'Población Total'!H10*100</f>
        <v>4.0294211704509113</v>
      </c>
      <c r="I10" s="3">
        <f>'Población Extranjera'!I10/'Población Total'!I10*100</f>
        <v>4.4103847356897088</v>
      </c>
      <c r="J10" s="3">
        <f>'Población Extranjera'!J10/'Población Total'!J10*100</f>
        <v>26.526112251301797</v>
      </c>
      <c r="K10" s="3">
        <f>'Población Extranjera'!K10/'Población Total'!K10*100</f>
        <v>3.959060195606968</v>
      </c>
      <c r="L10" s="3">
        <f>'Población Extranjera'!L10/'Población Total'!L10*100</f>
        <v>36.294295550948206</v>
      </c>
      <c r="M10" s="3">
        <f>'Población Extranjera'!M10/'Población Total'!M10*100</f>
        <v>3.5868806699232376</v>
      </c>
      <c r="N10" s="3">
        <f>'Población Extranjera'!N10/'Población Total'!N10*100</f>
        <v>6.4138685405548745</v>
      </c>
      <c r="O10" s="3">
        <f>'Población Extranjera'!O10/'Población Total'!O10*100</f>
        <v>2.6509572901325478</v>
      </c>
      <c r="P10" s="3">
        <f>'Población Extranjera'!P10/'Población Total'!P10*100</f>
        <v>24.063108836001071</v>
      </c>
      <c r="Q10" s="3">
        <f>'Población Extranjera'!Q10/'Población Total'!Q10*100</f>
        <v>10.037084391578777</v>
      </c>
      <c r="R10" s="3">
        <f>'Población Extranjera'!R10/'Población Total'!R10*100</f>
        <v>4.4009970400373888</v>
      </c>
      <c r="S10" s="3">
        <f>'Población Extranjera'!S10/'Población Total'!S10*100</f>
        <v>9.8211972013475002</v>
      </c>
      <c r="T10" s="3">
        <f>'Población Extranjera'!T10/'Población Total'!T10*100</f>
        <v>10.334030795643544</v>
      </c>
      <c r="U10" s="3">
        <f>'Población Extranjera'!U10/'Población Total'!U10*100</f>
        <v>4.1830145958682632</v>
      </c>
      <c r="V10" s="3">
        <f>'Población Extranjera'!V10/'Población Total'!V10*100</f>
        <v>7.0242793571988722</v>
      </c>
    </row>
    <row r="11" spans="1:22" x14ac:dyDescent="0.2">
      <c r="B11" s="1">
        <v>2005</v>
      </c>
      <c r="C11" s="3">
        <f>'Población Extranjera'!C11/'Población Total'!C11*100</f>
        <v>7.8957522185976359</v>
      </c>
      <c r="D11" s="3">
        <f>'Población Extranjera'!D11/'Población Total'!D11*100</f>
        <v>14.825146956261831</v>
      </c>
      <c r="E11" s="3">
        <f>'Población Extranjera'!E11/'Población Total'!E11*100</f>
        <v>8.4627869232552744</v>
      </c>
      <c r="F11" s="3">
        <f>'Población Extranjera'!F11/'Población Total'!F11*100</f>
        <v>26.865998336470692</v>
      </c>
      <c r="G11" s="3">
        <f>'Población Extranjera'!G11/'Población Total'!G11*100</f>
        <v>6.5899832254972441</v>
      </c>
      <c r="H11" s="3">
        <f>'Población Extranjera'!H11/'Población Total'!H11*100</f>
        <v>5.4320987654320989</v>
      </c>
      <c r="I11" s="3">
        <f>'Población Extranjera'!I11/'Población Total'!I11*100</f>
        <v>6.7234560389412836</v>
      </c>
      <c r="J11" s="3">
        <f>'Población Extranjera'!J11/'Población Total'!J11*100</f>
        <v>29.557339267265359</v>
      </c>
      <c r="K11" s="3">
        <f>'Población Extranjera'!K11/'Población Total'!K11*100</f>
        <v>5.3228894815748893</v>
      </c>
      <c r="L11" s="3">
        <f>'Población Extranjera'!L11/'Población Total'!L11*100</f>
        <v>37.726520989478871</v>
      </c>
      <c r="M11" s="3">
        <f>'Población Extranjera'!M11/'Población Total'!M11*100</f>
        <v>5.4533421575115817</v>
      </c>
      <c r="N11" s="3">
        <f>'Población Extranjera'!N11/'Población Total'!N11*100</f>
        <v>7.4071758969871242</v>
      </c>
      <c r="O11" s="3">
        <f>'Población Extranjera'!O11/'Población Total'!O11*100</f>
        <v>5.5793991416309012</v>
      </c>
      <c r="P11" s="3">
        <f>'Población Extranjera'!P11/'Población Total'!P11*100</f>
        <v>25.620505055967126</v>
      </c>
      <c r="Q11" s="3">
        <f>'Población Extranjera'!Q11/'Población Total'!Q11*100</f>
        <v>11.853233136438245</v>
      </c>
      <c r="R11" s="3">
        <f>'Población Extranjera'!R11/'Población Total'!R11*100</f>
        <v>5.9402136325213251</v>
      </c>
      <c r="S11" s="3">
        <f>'Población Extranjera'!S11/'Población Total'!S11*100</f>
        <v>13.72042155498111</v>
      </c>
      <c r="T11" s="3">
        <f>'Población Extranjera'!T11/'Población Total'!T11*100</f>
        <v>12.49400547265085</v>
      </c>
      <c r="U11" s="3">
        <f>'Población Extranjera'!U11/'Población Total'!U11*100</f>
        <v>5.3530924804571427</v>
      </c>
      <c r="V11" s="3">
        <f>'Población Extranjera'!V11/'Población Total'!V11*100</f>
        <v>8.4577971653102022</v>
      </c>
    </row>
    <row r="12" spans="1:22" x14ac:dyDescent="0.2">
      <c r="B12" s="1">
        <v>2006</v>
      </c>
      <c r="C12" s="3">
        <f>'Población Extranjera'!C12/'Población Total'!C12*100</f>
        <v>9.3061655823783891</v>
      </c>
      <c r="D12" s="3">
        <f>'Población Extranjera'!D12/'Población Total'!D12*100</f>
        <v>18.144280968201233</v>
      </c>
      <c r="E12" s="3">
        <f>'Población Extranjera'!E12/'Población Total'!E12*100</f>
        <v>10.071942446043165</v>
      </c>
      <c r="F12" s="3">
        <f>'Población Extranjera'!F12/'Población Total'!F12*100</f>
        <v>29.277506063859398</v>
      </c>
      <c r="G12" s="3">
        <f>'Población Extranjera'!G12/'Población Total'!G12*100</f>
        <v>7.6879592990390044</v>
      </c>
      <c r="H12" s="3">
        <f>'Población Extranjera'!H12/'Población Total'!H12*100</f>
        <v>6.1533888228299647</v>
      </c>
      <c r="I12" s="3">
        <f>'Población Extranjera'!I12/'Población Total'!I12*100</f>
        <v>9.2198581560283674</v>
      </c>
      <c r="J12" s="3">
        <f>'Población Extranjera'!J12/'Población Total'!J12*100</f>
        <v>30.524734346390396</v>
      </c>
      <c r="K12" s="3">
        <f>'Población Extranjera'!K12/'Población Total'!K12*100</f>
        <v>5.4800751296307197</v>
      </c>
      <c r="L12" s="3">
        <f>'Población Extranjera'!L12/'Población Total'!L12*100</f>
        <v>38.701816932964825</v>
      </c>
      <c r="M12" s="3">
        <f>'Población Extranjera'!M12/'Población Total'!M12*100</f>
        <v>7.4116743471582174</v>
      </c>
      <c r="N12" s="3">
        <f>'Población Extranjera'!N12/'Población Total'!N12*100</f>
        <v>8.3301298163645505</v>
      </c>
      <c r="O12" s="3">
        <f>'Población Extranjera'!O12/'Población Total'!O12*100</f>
        <v>5.7991513437057991</v>
      </c>
      <c r="P12" s="3">
        <f>'Población Extranjera'!P12/'Población Total'!P12*100</f>
        <v>26.881720430107524</v>
      </c>
      <c r="Q12" s="3">
        <f>'Población Extranjera'!Q12/'Población Total'!Q12*100</f>
        <v>12.734273115456245</v>
      </c>
      <c r="R12" s="3">
        <f>'Población Extranjera'!R12/'Población Total'!R12*100</f>
        <v>7.8158133898818534</v>
      </c>
      <c r="S12" s="3">
        <f>'Población Extranjera'!S12/'Población Total'!S12*100</f>
        <v>15.741326456133523</v>
      </c>
      <c r="T12" s="3">
        <f>'Población Extranjera'!T12/'Población Total'!T12*100</f>
        <v>13.677917127957262</v>
      </c>
      <c r="U12" s="3">
        <f>'Población Extranjera'!U12/'Población Total'!U12*100</f>
        <v>6.1302420661230803</v>
      </c>
      <c r="V12" s="3">
        <f>'Población Extranjera'!V12/'Población Total'!V12*100</f>
        <v>9.2692060589907666</v>
      </c>
    </row>
    <row r="13" spans="1:22" x14ac:dyDescent="0.2">
      <c r="B13" s="1">
        <v>2007</v>
      </c>
      <c r="C13" s="3">
        <f>'Población Extranjera'!C13/'Población Total'!C13*100</f>
        <v>9.4467444486262711</v>
      </c>
      <c r="D13" s="3">
        <f>'Población Extranjera'!D13/'Población Total'!D13*100</f>
        <v>19.783247612049966</v>
      </c>
      <c r="E13" s="3">
        <f>'Población Extranjera'!E13/'Población Total'!E13*100</f>
        <v>10.769946499185858</v>
      </c>
      <c r="F13" s="3">
        <f>'Población Extranjera'!F13/'Población Total'!F13*100</f>
        <v>28.802880288028803</v>
      </c>
      <c r="G13" s="3">
        <f>'Población Extranjera'!G13/'Población Total'!G13*100</f>
        <v>8.4707129605088785</v>
      </c>
      <c r="H13" s="3">
        <f>'Población Extranjera'!H13/'Población Total'!H13*100</f>
        <v>7.1324174218064886</v>
      </c>
      <c r="I13" s="3">
        <f>'Población Extranjera'!I13/'Población Total'!I13*100</f>
        <v>11.048158640226628</v>
      </c>
      <c r="J13" s="3">
        <f>'Población Extranjera'!J13/'Población Total'!J13*100</f>
        <v>31.920942816526804</v>
      </c>
      <c r="K13" s="3">
        <f>'Población Extranjera'!K13/'Población Total'!K13*100</f>
        <v>6.143608017817372</v>
      </c>
      <c r="L13" s="3">
        <f>'Población Extranjera'!L13/'Población Total'!L13*100</f>
        <v>38.428633648581382</v>
      </c>
      <c r="M13" s="3">
        <f>'Población Extranjera'!M13/'Población Total'!M13*100</f>
        <v>7.6270143929142584</v>
      </c>
      <c r="N13" s="3">
        <f>'Población Extranjera'!N13/'Población Total'!N13*100</f>
        <v>8.5680685445483551</v>
      </c>
      <c r="O13" s="3">
        <f>'Población Extranjera'!O13/'Población Total'!O13*100</f>
        <v>4.6875</v>
      </c>
      <c r="P13" s="3">
        <f>'Población Extranjera'!P13/'Población Total'!P13*100</f>
        <v>25.724045992334609</v>
      </c>
      <c r="Q13" s="3">
        <f>'Población Extranjera'!Q13/'Población Total'!Q13*100</f>
        <v>13.341162931504613</v>
      </c>
      <c r="R13" s="3">
        <f>'Población Extranjera'!R13/'Población Total'!R13*100</f>
        <v>8.6570977680919814</v>
      </c>
      <c r="S13" s="3">
        <f>'Población Extranjera'!S13/'Población Total'!S13*100</f>
        <v>16.377575467177767</v>
      </c>
      <c r="T13" s="3">
        <f>'Población Extranjera'!T13/'Población Total'!T13*100</f>
        <v>14.494343743060236</v>
      </c>
      <c r="U13" s="3">
        <f>'Población Extranjera'!U13/'Población Total'!U13*100</f>
        <v>6.5987911598554785</v>
      </c>
      <c r="V13" s="3">
        <f>'Población Extranjera'!V13/'Población Total'!V13*100</f>
        <v>9.9988502399861314</v>
      </c>
    </row>
    <row r="14" spans="1:22" x14ac:dyDescent="0.2">
      <c r="B14" s="1">
        <v>2008</v>
      </c>
      <c r="C14" s="3">
        <f>'Población Extranjera'!C14/'Población Total'!C14*100</f>
        <v>9.7655435397860995</v>
      </c>
      <c r="D14" s="3">
        <f>'Población Extranjera'!D14/'Población Total'!D14*100</f>
        <v>22.075927145051569</v>
      </c>
      <c r="E14" s="3">
        <f>'Población Extranjera'!E14/'Población Total'!E14*100</f>
        <v>10.959221501390177</v>
      </c>
      <c r="F14" s="3">
        <f>'Población Extranjera'!F14/'Población Total'!F14*100</f>
        <v>30.995353824160116</v>
      </c>
      <c r="G14" s="3">
        <f>'Población Extranjera'!G14/'Población Total'!G14*100</f>
        <v>9.2973184576238008</v>
      </c>
      <c r="H14" s="3">
        <f>'Población Extranjera'!H14/'Población Total'!H14*100</f>
        <v>7.8654887432316896</v>
      </c>
      <c r="I14" s="3">
        <f>'Población Extranjera'!I14/'Población Total'!I14*100</f>
        <v>12.606896551724137</v>
      </c>
      <c r="J14" s="3">
        <f>'Población Extranjera'!J14/'Población Total'!J14*100</f>
        <v>34.096669871514727</v>
      </c>
      <c r="K14" s="3">
        <f>'Población Extranjera'!K14/'Población Total'!K14*100</f>
        <v>7.1489477391530016</v>
      </c>
      <c r="L14" s="3">
        <f>'Población Extranjera'!L14/'Población Total'!L14*100</f>
        <v>40.252992035435916</v>
      </c>
      <c r="M14" s="3">
        <f>'Población Extranjera'!M14/'Población Total'!M14*100</f>
        <v>8.7378640776699026</v>
      </c>
      <c r="N14" s="3">
        <f>'Población Extranjera'!N14/'Población Total'!N14*100</f>
        <v>9.0321712208911027</v>
      </c>
      <c r="O14" s="3">
        <f>'Población Extranjera'!O14/'Población Total'!O14*100</f>
        <v>5.6629834254143647</v>
      </c>
      <c r="P14" s="3">
        <f>'Población Extranjera'!P14/'Población Total'!P14*100</f>
        <v>26.67691868668453</v>
      </c>
      <c r="Q14" s="3">
        <f>'Población Extranjera'!Q14/'Población Total'!Q14*100</f>
        <v>14.801225026737521</v>
      </c>
      <c r="R14" s="3">
        <f>'Población Extranjera'!R14/'Población Total'!R14*100</f>
        <v>9.6829413515927367</v>
      </c>
      <c r="S14" s="3">
        <f>'Población Extranjera'!S14/'Población Total'!S14*100</f>
        <v>18.329919940420776</v>
      </c>
      <c r="T14" s="3">
        <f>'Población Extranjera'!T14/'Población Total'!T14*100</f>
        <v>16.019845694353023</v>
      </c>
      <c r="U14" s="3">
        <f>'Población Extranjera'!U14/'Población Total'!U14*100</f>
        <v>7.5989061497984691</v>
      </c>
      <c r="V14" s="3">
        <f>'Población Extranjera'!V14/'Población Total'!V14*100</f>
        <v>11.414667702475215</v>
      </c>
    </row>
    <row r="15" spans="1:22" x14ac:dyDescent="0.2">
      <c r="B15" s="1">
        <v>2009</v>
      </c>
      <c r="C15" s="3">
        <f>'Población Extranjera'!C15/'Población Total'!C15*100</f>
        <v>10.018795921854531</v>
      </c>
      <c r="D15" s="3">
        <f>'Población Extranjera'!D15/'Población Total'!D15*100</f>
        <v>23.006990008147863</v>
      </c>
      <c r="E15" s="3">
        <f>'Población Extranjera'!E15/'Población Total'!E15*100</f>
        <v>11.586784550953933</v>
      </c>
      <c r="F15" s="3">
        <f>'Población Extranjera'!F15/'Población Total'!F15*100</f>
        <v>32.386923573588881</v>
      </c>
      <c r="G15" s="3">
        <f>'Población Extranjera'!G15/'Población Total'!G15*100</f>
        <v>9.4308637920517988</v>
      </c>
      <c r="H15" s="3">
        <f>'Población Extranjera'!H15/'Población Total'!H15*100</f>
        <v>8.75</v>
      </c>
      <c r="I15" s="3">
        <f>'Población Extranjera'!I15/'Población Total'!I15*100</f>
        <v>12.510356255178129</v>
      </c>
      <c r="J15" s="3">
        <f>'Población Extranjera'!J15/'Población Total'!J15*100</f>
        <v>35.336168545927649</v>
      </c>
      <c r="K15" s="3">
        <f>'Población Extranjera'!K15/'Población Total'!K15*100</f>
        <v>7.6108779616579119</v>
      </c>
      <c r="L15" s="3">
        <f>'Población Extranjera'!L15/'Población Total'!L15*100</f>
        <v>40.672476181441176</v>
      </c>
      <c r="M15" s="3">
        <f>'Población Extranjera'!M15/'Población Total'!M15*100</f>
        <v>8.8673875924871943</v>
      </c>
      <c r="N15" s="3">
        <f>'Población Extranjera'!N15/'Población Total'!N15*100</f>
        <v>8.9846376661666572</v>
      </c>
      <c r="O15" s="3">
        <f>'Población Extranjera'!O15/'Población Total'!O15*100</f>
        <v>6.2326869806094187</v>
      </c>
      <c r="P15" s="3">
        <f>'Población Extranjera'!P15/'Población Total'!P15*100</f>
        <v>26.941999755531111</v>
      </c>
      <c r="Q15" s="3">
        <f>'Población Extranjera'!Q15/'Población Total'!Q15*100</f>
        <v>15.520028979753059</v>
      </c>
      <c r="R15" s="3">
        <f>'Población Extranjera'!R15/'Población Total'!R15*100</f>
        <v>10.108249346771183</v>
      </c>
      <c r="S15" s="3">
        <f>'Población Extranjera'!S15/'Población Total'!S15*100</f>
        <v>19.130156407207537</v>
      </c>
      <c r="T15" s="3">
        <f>'Población Extranjera'!T15/'Población Total'!T15*100</f>
        <v>16.811837285037427</v>
      </c>
      <c r="U15" s="3">
        <f>'Población Extranjera'!U15/'Población Total'!U15*100</f>
        <v>8.1318350176196983</v>
      </c>
      <c r="V15" s="3">
        <f>'Población Extranjera'!V15/'Población Total'!V15*100</f>
        <v>12.083802510886162</v>
      </c>
    </row>
    <row r="16" spans="1:22" x14ac:dyDescent="0.2">
      <c r="B16" s="1">
        <v>2010</v>
      </c>
      <c r="C16" s="3">
        <f>'Población Extranjera'!C16/'Población Total'!C16*100</f>
        <v>9.7538513060951093</v>
      </c>
      <c r="D16" s="3">
        <f>'Población Extranjera'!D16/'Población Total'!D16*100</f>
        <v>23.425554382259765</v>
      </c>
      <c r="E16" s="3">
        <f>'Población Extranjera'!E16/'Población Total'!E16*100</f>
        <v>11.580925534413906</v>
      </c>
      <c r="F16" s="3">
        <f>'Población Extranjera'!F16/'Población Total'!F16*100</f>
        <v>32.531808481175574</v>
      </c>
      <c r="G16" s="3">
        <f>'Población Extranjera'!G16/'Población Total'!G16*100</f>
        <v>9.3627384657015291</v>
      </c>
      <c r="H16" s="3">
        <f>'Población Extranjera'!H16/'Población Total'!H16*100</f>
        <v>8.7507034327518287</v>
      </c>
      <c r="I16" s="3">
        <f>'Población Extranjera'!I16/'Población Total'!I16*100</f>
        <v>12.822602553653898</v>
      </c>
      <c r="J16" s="3">
        <f>'Población Extranjera'!J16/'Población Total'!J16*100</f>
        <v>34.618224370672721</v>
      </c>
      <c r="K16" s="3">
        <f>'Población Extranjera'!K16/'Población Total'!K16*100</f>
        <v>7.9847741540561508</v>
      </c>
      <c r="L16" s="3">
        <f>'Población Extranjera'!L16/'Población Total'!L16*100</f>
        <v>40.796469448154845</v>
      </c>
      <c r="M16" s="3">
        <f>'Población Extranjera'!M16/'Población Total'!M16*100</f>
        <v>9.4660734149054502</v>
      </c>
      <c r="N16" s="3">
        <f>'Población Extranjera'!N16/'Población Total'!N16*100</f>
        <v>9.0802064024848459</v>
      </c>
      <c r="O16" s="3">
        <f>'Población Extranjera'!O16/'Población Total'!O16*100</f>
        <v>5.9701492537313428</v>
      </c>
      <c r="P16" s="3">
        <f>'Población Extranjera'!P16/'Población Total'!P16*100</f>
        <v>26.767925683647714</v>
      </c>
      <c r="Q16" s="3">
        <f>'Población Extranjera'!Q16/'Población Total'!Q16*100</f>
        <v>15.812911958032544</v>
      </c>
      <c r="R16" s="3">
        <f>'Población Extranjera'!R16/'Población Total'!R16*100</f>
        <v>10.338429568056998</v>
      </c>
      <c r="S16" s="3">
        <f>'Población Extranjera'!S16/'Población Total'!S16*100</f>
        <v>19.582387653200183</v>
      </c>
      <c r="T16" s="3">
        <f>'Población Extranjera'!T16/'Población Total'!T16*100</f>
        <v>17.087123972621036</v>
      </c>
      <c r="U16" s="3">
        <f>'Población Extranjera'!U16/'Población Total'!U16*100</f>
        <v>8.4106809541301946</v>
      </c>
      <c r="V16" s="3">
        <f>'Población Extranjera'!V16/'Población Total'!V16*100</f>
        <v>12.223751537902263</v>
      </c>
    </row>
    <row r="17" spans="2:22" x14ac:dyDescent="0.2">
      <c r="B17" s="1">
        <v>2011</v>
      </c>
      <c r="C17" s="3">
        <f>'Población Extranjera'!C17/'Población Total'!C17*100</f>
        <v>9.5317179417369999</v>
      </c>
      <c r="D17" s="3">
        <f>'Población Extranjera'!D17/'Población Total'!D17*100</f>
        <v>23.220061326500609</v>
      </c>
      <c r="E17" s="3">
        <f>'Población Extranjera'!E17/'Población Total'!E17*100</f>
        <v>11.821843165126747</v>
      </c>
      <c r="F17" s="3">
        <f>'Población Extranjera'!F17/'Población Total'!F17*100</f>
        <v>32.631529441274218</v>
      </c>
      <c r="G17" s="3">
        <f>'Población Extranjera'!G17/'Población Total'!G17*100</f>
        <v>9.48528447107185</v>
      </c>
      <c r="H17" s="3">
        <f>'Población Extranjera'!H17/'Población Total'!H17*100</f>
        <v>8.9251700680272101</v>
      </c>
      <c r="I17" s="3">
        <f>'Población Extranjera'!I17/'Población Total'!I17*100</f>
        <v>13.476722025592158</v>
      </c>
      <c r="J17" s="3">
        <f>'Población Extranjera'!J17/'Población Total'!J17*100</f>
        <v>35.551084343857184</v>
      </c>
      <c r="K17" s="3">
        <f>'Población Extranjera'!K17/'Población Total'!K17*100</f>
        <v>8.4370543809305847</v>
      </c>
      <c r="L17" s="3">
        <f>'Población Extranjera'!L17/'Población Total'!L17*100</f>
        <v>41.309833211374936</v>
      </c>
      <c r="M17" s="3">
        <f>'Población Extranjera'!M17/'Población Total'!M17*100</f>
        <v>9.7187260588814706</v>
      </c>
      <c r="N17" s="3">
        <f>'Población Extranjera'!N17/'Población Total'!N17*100</f>
        <v>7.6823917300875078</v>
      </c>
      <c r="O17" s="3">
        <f>'Población Extranjera'!O17/'Población Total'!O17*100</f>
        <v>5.859375</v>
      </c>
      <c r="P17" s="3">
        <f>'Población Extranjera'!P17/'Población Total'!P17*100</f>
        <v>26.042445842683449</v>
      </c>
      <c r="Q17" s="3">
        <f>'Población Extranjera'!Q17/'Población Total'!Q17*100</f>
        <v>16.235633910580731</v>
      </c>
      <c r="R17" s="3">
        <f>'Población Extranjera'!R17/'Población Total'!R17*100</f>
        <v>10.430402252018668</v>
      </c>
      <c r="S17" s="3">
        <f>'Población Extranjera'!S17/'Población Total'!S17*100</f>
        <v>19.951261338508054</v>
      </c>
      <c r="T17" s="3">
        <f>'Población Extranjera'!T17/'Población Total'!T17*100</f>
        <v>17.437156597842208</v>
      </c>
      <c r="U17" s="3">
        <f>'Población Extranjera'!U17/'Población Total'!U17*100</f>
        <v>8.6674520322759623</v>
      </c>
      <c r="V17" s="3">
        <f>'Población Extranjera'!V17/'Población Total'!V17*100</f>
        <v>12.187808675785607</v>
      </c>
    </row>
    <row r="18" spans="2:22" x14ac:dyDescent="0.2">
      <c r="B18" s="1">
        <v>2012</v>
      </c>
      <c r="C18" s="3">
        <f>'Población Extranjera'!C18/'Población Total'!C18*100</f>
        <v>9.3254286172087806</v>
      </c>
      <c r="D18" s="3">
        <f>'Población Extranjera'!D18/'Población Total'!D18*100</f>
        <v>23.897150452770624</v>
      </c>
      <c r="E18" s="3">
        <f>'Población Extranjera'!E18/'Población Total'!E18*100</f>
        <v>12.038140643623361</v>
      </c>
      <c r="F18" s="3">
        <f>'Población Extranjera'!F18/'Población Total'!F18*100</f>
        <v>32.453573864928373</v>
      </c>
      <c r="G18" s="3">
        <f>'Población Extranjera'!G18/'Población Total'!G18*100</f>
        <v>9.5968559837728193</v>
      </c>
      <c r="H18" s="3">
        <f>'Población Extranjera'!H18/'Población Total'!H18*100</f>
        <v>9.9837221920781332</v>
      </c>
      <c r="I18" s="3">
        <f>'Población Extranjera'!I18/'Población Total'!I18*100</f>
        <v>12.941501103752758</v>
      </c>
      <c r="J18" s="3">
        <f>'Población Extranjera'!J18/'Población Total'!J18*100</f>
        <v>36.394875778441929</v>
      </c>
      <c r="K18" s="3">
        <f>'Población Extranjera'!K18/'Población Total'!K18*100</f>
        <v>8.6293888441454758</v>
      </c>
      <c r="L18" s="3">
        <f>'Población Extranjera'!L18/'Población Total'!L18*100</f>
        <v>41.700355559885047</v>
      </c>
      <c r="M18" s="3">
        <f>'Población Extranjera'!M18/'Población Total'!M18*100</f>
        <v>9.6558420541590255</v>
      </c>
      <c r="N18" s="3">
        <f>'Población Extranjera'!N18/'Población Total'!N18*100</f>
        <v>7.3393827639751557</v>
      </c>
      <c r="O18" s="3">
        <f>'Población Extranjera'!O18/'Población Total'!O18*100</f>
        <v>5.6300268096514747</v>
      </c>
      <c r="P18" s="3">
        <f>'Población Extranjera'!P18/'Población Total'!P18*100</f>
        <v>25.557924044024883</v>
      </c>
      <c r="Q18" s="3">
        <f>'Población Extranjera'!Q18/'Población Total'!Q18*100</f>
        <v>16.532653150276293</v>
      </c>
      <c r="R18" s="3">
        <f>'Población Extranjera'!R18/'Población Total'!R18*100</f>
        <v>10.590342562877826</v>
      </c>
      <c r="S18" s="3">
        <f>'Población Extranjera'!S18/'Población Total'!S18*100</f>
        <v>21.375797347528795</v>
      </c>
      <c r="T18" s="3">
        <f>'Población Extranjera'!T18/'Población Total'!T18*100</f>
        <v>17.808625688411052</v>
      </c>
      <c r="U18" s="3">
        <f>'Población Extranjera'!U18/'Población Total'!U18*100</f>
        <v>8.841554156605012</v>
      </c>
      <c r="V18" s="3">
        <f>'Población Extranjera'!V18/'Población Total'!V18*100</f>
        <v>12.136293330156374</v>
      </c>
    </row>
    <row r="19" spans="2:22" x14ac:dyDescent="0.2">
      <c r="B19" s="1">
        <v>2013</v>
      </c>
      <c r="C19" s="3">
        <f>'Población Extranjera'!C19/'Población Total'!C19*100</f>
        <v>9.052460136075867</v>
      </c>
      <c r="D19" s="3">
        <f>'Población Extranjera'!D19/'Población Total'!D19*100</f>
        <v>24.396882345663741</v>
      </c>
      <c r="E19" s="3">
        <f>'Población Extranjera'!E19/'Población Total'!E19*100</f>
        <v>12.523992322456815</v>
      </c>
      <c r="F19" s="3">
        <f>'Población Extranjera'!F19/'Población Total'!F19*100</f>
        <v>32.922234138140922</v>
      </c>
      <c r="G19" s="3">
        <f>'Población Extranjera'!G19/'Población Total'!G19*100</f>
        <v>9.3639138684926984</v>
      </c>
      <c r="H19" s="3">
        <f>'Población Extranjera'!H19/'Población Total'!H19*100</f>
        <v>9.0660093125171191</v>
      </c>
      <c r="I19" s="3">
        <f>'Población Extranjera'!I19/'Población Total'!I19*100</f>
        <v>13.229137594194809</v>
      </c>
      <c r="J19" s="3">
        <f>'Población Extranjera'!J19/'Población Total'!J19*100</f>
        <v>36.821840639818085</v>
      </c>
      <c r="K19" s="3">
        <f>'Población Extranjera'!K19/'Población Total'!K19*100</f>
        <v>8.864707403439704</v>
      </c>
      <c r="L19" s="3">
        <f>'Población Extranjera'!L19/'Población Total'!L19*100</f>
        <v>42.410046728971963</v>
      </c>
      <c r="M19" s="3">
        <f>'Población Extranjera'!M19/'Población Total'!M19*100</f>
        <v>9.1740159174015918</v>
      </c>
      <c r="N19" s="3">
        <f>'Población Extranjera'!N19/'Población Total'!N19*100</f>
        <v>6.9285389819972742</v>
      </c>
      <c r="O19" s="3">
        <f>'Población Extranjera'!O19/'Población Total'!O19*100</f>
        <v>5.570652173913043</v>
      </c>
      <c r="P19" s="3">
        <f>'Población Extranjera'!P19/'Población Total'!P19*100</f>
        <v>25.357045064779722</v>
      </c>
      <c r="Q19" s="3">
        <f>'Población Extranjera'!Q19/'Población Total'!Q19*100</f>
        <v>16.893304618667671</v>
      </c>
      <c r="R19" s="3">
        <f>'Población Extranjera'!R19/'Población Total'!R19*100</f>
        <v>10.230849947534102</v>
      </c>
      <c r="S19" s="3">
        <f>'Población Extranjera'!S19/'Población Total'!S19*100</f>
        <v>21.809549165779199</v>
      </c>
      <c r="T19" s="3">
        <f>'Población Extranjera'!T19/'Población Total'!T19*100</f>
        <v>17.927234075761692</v>
      </c>
      <c r="U19" s="3">
        <f>'Población Extranjera'!U19/'Población Total'!U19*100</f>
        <v>8.6457234932407623</v>
      </c>
      <c r="V19" s="3">
        <f>'Población Extranjera'!V19/'Población Total'!V19*100</f>
        <v>11.76801089875589</v>
      </c>
    </row>
    <row r="20" spans="2:22" x14ac:dyDescent="0.2">
      <c r="B20" s="1">
        <v>2014</v>
      </c>
      <c r="C20" s="3">
        <f>'Población Extranjera'!C20/'Población Total'!C20*100</f>
        <v>7.8746736292428201</v>
      </c>
      <c r="D20" s="3">
        <f>'Población Extranjera'!D20/'Población Total'!D20*100</f>
        <v>22.903758777364725</v>
      </c>
      <c r="E20" s="3">
        <f>'Población Extranjera'!E20/'Población Total'!E20*100</f>
        <v>7.3988735279057858</v>
      </c>
      <c r="F20" s="3">
        <f>'Población Extranjera'!F20/'Población Total'!F20*100</f>
        <v>28.635025919120395</v>
      </c>
      <c r="G20" s="3">
        <f>'Población Extranjera'!G20/'Población Total'!G20*100</f>
        <v>7.4564288063137125</v>
      </c>
      <c r="H20" s="3">
        <f>'Población Extranjera'!H20/'Población Total'!H20*100</f>
        <v>7.5757575757575761</v>
      </c>
      <c r="I20" s="3">
        <f>'Población Extranjera'!I20/'Población Total'!I20*100</f>
        <v>10.613884107860011</v>
      </c>
      <c r="J20" s="3">
        <f>'Población Extranjera'!J20/'Población Total'!J20*100</f>
        <v>34.371704281797086</v>
      </c>
      <c r="K20" s="3">
        <f>'Población Extranjera'!K20/'Población Total'!K20*100</f>
        <v>8.119411620477921</v>
      </c>
      <c r="L20" s="3">
        <f>'Población Extranjera'!L20/'Población Total'!L20*100</f>
        <v>34.816372337818144</v>
      </c>
      <c r="M20" s="3">
        <f>'Población Extranjera'!M20/'Población Total'!M20*100</f>
        <v>7.8361047712205201</v>
      </c>
      <c r="N20" s="3">
        <f>'Población Extranjera'!N20/'Población Total'!N20*100</f>
        <v>6.4866004497751124</v>
      </c>
      <c r="O20" s="3">
        <f>'Población Extranjera'!O20/'Población Total'!O20*100</f>
        <v>4.2876901798063622</v>
      </c>
      <c r="P20" s="3">
        <f>'Población Extranjera'!P20/'Población Total'!P20*100</f>
        <v>22.129674995917036</v>
      </c>
      <c r="Q20" s="3">
        <f>'Población Extranjera'!Q20/'Población Total'!Q20*100</f>
        <v>14.7261180469728</v>
      </c>
      <c r="R20" s="3">
        <f>'Población Extranjera'!R20/'Población Total'!R20*100</f>
        <v>8.7459757780162501</v>
      </c>
      <c r="S20" s="3">
        <f>'Población Extranjera'!S20/'Población Total'!S20*100</f>
        <v>17.714471303298847</v>
      </c>
      <c r="T20" s="3">
        <f>'Población Extranjera'!T20/'Población Total'!T20*100</f>
        <v>15.623489489311751</v>
      </c>
      <c r="U20" s="3">
        <f>'Población Extranjera'!U20/'Población Total'!U20*100</f>
        <v>7.8730776852304212</v>
      </c>
      <c r="V20" s="3">
        <f>'Población Extranjera'!V20/'Población Total'!V20*100</f>
        <v>10.740523775018552</v>
      </c>
    </row>
    <row r="21" spans="2:22" x14ac:dyDescent="0.2">
      <c r="B21" s="1">
        <v>2015</v>
      </c>
      <c r="C21" s="3">
        <f>'Población Extranjera'!C21/'Población Total'!C21*100</f>
        <v>7.7044882278119564</v>
      </c>
      <c r="D21" s="3">
        <f>'Población Extranjera'!D21/'Población Total'!D21*100</f>
        <v>22.742213822006736</v>
      </c>
      <c r="E21" s="3">
        <f>'Población Extranjera'!E21/'Población Total'!E21*100</f>
        <v>7.1353894406691056</v>
      </c>
      <c r="F21" s="3">
        <f>'Población Extranjera'!F21/'Población Total'!F21*100</f>
        <v>26.9707799033004</v>
      </c>
      <c r="G21" s="3">
        <f>'Población Extranjera'!G21/'Población Total'!G21*100</f>
        <v>6.4858490566037732</v>
      </c>
      <c r="H21" s="3">
        <f>'Población Extranjera'!H21/'Población Total'!H21*100</f>
        <v>6.9338794616734933</v>
      </c>
      <c r="I21" s="3">
        <f>'Población Extranjera'!I21/'Población Total'!I21*100</f>
        <v>10.656213704994192</v>
      </c>
      <c r="J21" s="3">
        <f>'Población Extranjera'!J21/'Población Total'!J21*100</f>
        <v>34.653337633021607</v>
      </c>
      <c r="K21" s="3">
        <f>'Población Extranjera'!K21/'Población Total'!K21*100</f>
        <v>7.8128019960290267</v>
      </c>
      <c r="L21" s="3">
        <f>'Población Extranjera'!L21/'Población Total'!L21*100</f>
        <v>34.648918636689608</v>
      </c>
      <c r="M21" s="3">
        <f>'Población Extranjera'!M21/'Población Total'!M21*100</f>
        <v>7.5863576738084832</v>
      </c>
      <c r="N21" s="3">
        <f>'Población Extranjera'!N21/'Población Total'!N21*100</f>
        <v>6.3846064680653765</v>
      </c>
      <c r="O21" s="3">
        <f>'Población Extranjera'!O21/'Población Total'!O21*100</f>
        <v>4.084507042253521</v>
      </c>
      <c r="P21" s="3">
        <f>'Población Extranjera'!P21/'Población Total'!P21*100</f>
        <v>21.061755467314644</v>
      </c>
      <c r="Q21" s="3">
        <f>'Población Extranjera'!Q21/'Población Total'!Q21*100</f>
        <v>14.386441254466748</v>
      </c>
      <c r="R21" s="3">
        <f>'Población Extranjera'!R21/'Población Total'!R21*100</f>
        <v>8.6441590402214867</v>
      </c>
      <c r="S21" s="3">
        <f>'Población Extranjera'!S21/'Población Total'!S21*100</f>
        <v>17.197718102128846</v>
      </c>
      <c r="T21" s="3">
        <f>'Población Extranjera'!T21/'Población Total'!T21*100</f>
        <v>15.21836150752652</v>
      </c>
      <c r="U21" s="3">
        <f>'Población Extranjera'!U21/'Población Total'!U21*100</f>
        <v>7.5747320260177258</v>
      </c>
      <c r="V21" s="3">
        <f>'Población Extranjera'!V21/'Población Total'!V21*100</f>
        <v>10.144143036576871</v>
      </c>
    </row>
    <row r="22" spans="2:22" x14ac:dyDescent="0.2">
      <c r="B22" s="1">
        <v>2016</v>
      </c>
      <c r="C22" s="3">
        <f>'Población Extranjera'!C22/'Población Total'!C22*100</f>
        <v>7.1969892251379077</v>
      </c>
      <c r="D22" s="3">
        <f>'Población Extranjera'!D22/'Población Total'!D22*100</f>
        <v>21.875385564466381</v>
      </c>
      <c r="E22" s="3">
        <f>'Población Extranjera'!E22/'Población Total'!E22*100</f>
        <v>7.1051241415742208</v>
      </c>
      <c r="F22" s="3">
        <f>'Población Extranjera'!F22/'Población Total'!F22*100</f>
        <v>26.030188118075692</v>
      </c>
      <c r="G22" s="3">
        <f>'Población Extranjera'!G22/'Población Total'!G22*100</f>
        <v>6.0747663551401869</v>
      </c>
      <c r="H22" s="3">
        <f>'Población Extranjera'!H22/'Población Total'!H22*100</f>
        <v>7.0868428695904733</v>
      </c>
      <c r="I22" s="3">
        <f>'Población Extranjera'!I22/'Población Total'!I22*100</f>
        <v>9.7784342688330881</v>
      </c>
      <c r="J22" s="3">
        <f>'Población Extranjera'!J22/'Población Total'!J22*100</f>
        <v>34.421701984874687</v>
      </c>
      <c r="K22" s="3">
        <f>'Población Extranjera'!K22/'Población Total'!K22*100</f>
        <v>7.5246612970972331</v>
      </c>
      <c r="L22" s="3">
        <f>'Población Extranjera'!L22/'Población Total'!L22*100</f>
        <v>31.603852434774783</v>
      </c>
      <c r="M22" s="3">
        <f>'Población Extranjera'!M22/'Población Total'!M22*100</f>
        <v>6.7867340215242695</v>
      </c>
      <c r="N22" s="3">
        <f>'Población Extranjera'!N22/'Población Total'!N22*100</f>
        <v>6.4086539554121318</v>
      </c>
      <c r="O22" s="3">
        <f>'Población Extranjera'!O22/'Población Total'!O22*100</f>
        <v>3.8189533239038189</v>
      </c>
      <c r="P22" s="3">
        <f>'Población Extranjera'!P22/'Población Total'!P22*100</f>
        <v>20.549966069689908</v>
      </c>
      <c r="Q22" s="3">
        <f>'Población Extranjera'!Q22/'Población Total'!Q22*100</f>
        <v>13.782127952331717</v>
      </c>
      <c r="R22" s="3">
        <f>'Población Extranjera'!R22/'Población Total'!R22*100</f>
        <v>8.4151147515647935</v>
      </c>
      <c r="S22" s="3">
        <f>'Población Extranjera'!S22/'Población Total'!S22*100</f>
        <v>17.263236390753171</v>
      </c>
      <c r="T22" s="3">
        <f>'Población Extranjera'!T22/'Población Total'!T22*100</f>
        <v>14.718608873269346</v>
      </c>
      <c r="U22" s="3">
        <f>'Población Extranjera'!U22/'Población Total'!U22*100</f>
        <v>7.3914889259281029</v>
      </c>
      <c r="V22" s="3">
        <f>'Población Extranjera'!V22/'Población Total'!V22*100</f>
        <v>9.9202702201138013</v>
      </c>
    </row>
    <row r="23" spans="2:22" x14ac:dyDescent="0.2">
      <c r="B23" s="1">
        <v>2017</v>
      </c>
      <c r="C23" s="3">
        <f>'Población Extranjera'!C23/'Población Total'!C23*100</f>
        <v>7.0364978418001174</v>
      </c>
      <c r="D23" s="3">
        <f>'Población Extranjera'!D23/'Población Total'!D23*100</f>
        <v>22.637540453074433</v>
      </c>
      <c r="E23" s="3">
        <f>'Población Extranjera'!E23/'Población Total'!E23*100</f>
        <v>7.7290836653386457</v>
      </c>
      <c r="F23" s="3">
        <f>'Población Extranjera'!F23/'Población Total'!F23*100</f>
        <v>26.195559040938733</v>
      </c>
      <c r="G23" s="3">
        <f>'Población Extranjera'!G23/'Población Total'!G23*100</f>
        <v>5.9485721056997276</v>
      </c>
      <c r="H23" s="3">
        <f>'Población Extranjera'!H23/'Población Total'!H23*100</f>
        <v>5.8686809994189426</v>
      </c>
      <c r="I23" s="3">
        <f>'Población Extranjera'!I23/'Población Total'!I23*100</f>
        <v>10.611882944132427</v>
      </c>
      <c r="J23" s="3">
        <f>'Población Extranjera'!J23/'Población Total'!J23*100</f>
        <v>31.691334463291916</v>
      </c>
      <c r="K23" s="3">
        <f>'Población Extranjera'!K23/'Población Total'!K23*100</f>
        <v>7.404719139827276</v>
      </c>
      <c r="L23" s="3">
        <f>'Población Extranjera'!L23/'Población Total'!L23*100</f>
        <v>29.250430973026919</v>
      </c>
      <c r="M23" s="3">
        <f>'Población Extranjera'!M23/'Población Total'!M23*100</f>
        <v>6.0729637385649733</v>
      </c>
      <c r="N23" s="3">
        <f>'Población Extranjera'!N23/'Población Total'!N23*100</f>
        <v>6.3627099118259558</v>
      </c>
      <c r="O23" s="3">
        <f>'Población Extranjera'!O23/'Población Total'!O23*100</f>
        <v>3.6619718309859155</v>
      </c>
      <c r="P23" s="3">
        <f>'Población Extranjera'!P23/'Población Total'!P23*100</f>
        <v>19.368990118314354</v>
      </c>
      <c r="Q23" s="3">
        <f>'Población Extranjera'!Q23/'Población Total'!Q23*100</f>
        <v>13.21241911091399</v>
      </c>
      <c r="R23" s="3">
        <f>'Población Extranjera'!R23/'Población Total'!R23*100</f>
        <v>8.6273599504797271</v>
      </c>
      <c r="S23" s="3">
        <f>'Población Extranjera'!S23/'Población Total'!S23*100</f>
        <v>16.807346257304516</v>
      </c>
      <c r="T23" s="3">
        <f>'Población Extranjera'!T23/'Población Total'!T23*100</f>
        <v>14.28614357159722</v>
      </c>
      <c r="U23" s="3">
        <f>'Población Extranjera'!U23/'Población Total'!U23*100</f>
        <v>7.2349406073161484</v>
      </c>
      <c r="V23" s="3">
        <f>'Población Extranjera'!V23/'Población Total'!V23*100</f>
        <v>9.8187624307171504</v>
      </c>
    </row>
    <row r="24" spans="2:22" x14ac:dyDescent="0.2">
      <c r="B24" s="1">
        <v>2018</v>
      </c>
      <c r="C24" s="3">
        <f>'Población Extranjera'!C24/'Población Total'!C24*100</f>
        <v>7.6294755831725585</v>
      </c>
      <c r="D24" s="3">
        <f>'Población Extranjera'!D24/'Población Total'!D24*100</f>
        <v>20.001658168552833</v>
      </c>
      <c r="E24" s="3">
        <f>'Población Extranjera'!E24/'Población Total'!E24*100</f>
        <v>8.1167108753315649</v>
      </c>
      <c r="F24" s="3">
        <f>'Población Extranjera'!F24/'Población Total'!F24*100</f>
        <v>23.89513772030821</v>
      </c>
      <c r="G24" s="3">
        <f>'Población Extranjera'!G24/'Población Total'!G24*100</f>
        <v>6.0136656572715275</v>
      </c>
      <c r="H24" s="3">
        <f>'Población Extranjera'!H24/'Población Total'!H24*100</f>
        <v>6.1591103507271168</v>
      </c>
      <c r="I24" s="3">
        <f>'Población Extranjera'!I24/'Población Total'!I24*100</f>
        <v>11.143867924528301</v>
      </c>
      <c r="J24" s="3">
        <f>'Población Extranjera'!J24/'Población Total'!J24*100</f>
        <v>31.834580083824076</v>
      </c>
      <c r="K24" s="3">
        <f>'Población Extranjera'!K24/'Población Total'!K24*100</f>
        <v>7.6288995597398364</v>
      </c>
      <c r="L24" s="3">
        <f>'Población Extranjera'!L24/'Población Total'!L24*100</f>
        <v>31.142254743891851</v>
      </c>
      <c r="M24" s="3">
        <f>'Población Extranjera'!M24/'Población Total'!M24*100</f>
        <v>5.5823645536301818</v>
      </c>
      <c r="N24" s="3">
        <f>'Población Extranjera'!N24/'Población Total'!N24*100</f>
        <v>6.6040396589503834</v>
      </c>
      <c r="O24" s="3">
        <f>'Población Extranjera'!O24/'Población Total'!O24*100</f>
        <v>4.1958041958041958</v>
      </c>
      <c r="P24" s="3">
        <f>'Población Extranjera'!P24/'Población Total'!P24*100</f>
        <v>20.052152002578303</v>
      </c>
      <c r="Q24" s="3">
        <f>'Población Extranjera'!Q24/'Población Total'!Q24*100</f>
        <v>13.385001868660165</v>
      </c>
      <c r="R24" s="3">
        <f>'Población Extranjera'!R24/'Población Total'!R24*100</f>
        <v>9.2116438885028185</v>
      </c>
      <c r="S24" s="3">
        <f>'Población Extranjera'!S24/'Población Total'!S24*100</f>
        <v>16.563823908638792</v>
      </c>
      <c r="T24" s="3">
        <f>'Población Extranjera'!T24/'Población Total'!T24*100</f>
        <v>14.521293676700257</v>
      </c>
      <c r="U24" s="3">
        <f>'Población Extranjera'!U24/'Población Total'!U24*100</f>
        <v>7.411328265513796</v>
      </c>
      <c r="V24" s="3">
        <f>'Población Extranjera'!V24/'Población Total'!V24*100</f>
        <v>10.133538143329043</v>
      </c>
    </row>
    <row r="25" spans="2:22" x14ac:dyDescent="0.2">
      <c r="B25" s="1">
        <v>2019</v>
      </c>
      <c r="C25" s="3">
        <f>'Población Extranjera'!C25/'Población Total'!C25*100</f>
        <v>7.7952658321972983</v>
      </c>
      <c r="D25" s="3">
        <f>'Población Extranjera'!D25/'Población Total'!D25*100</f>
        <v>20.684072050192267</v>
      </c>
      <c r="E25" s="3">
        <f>'Población Extranjera'!E25/'Población Total'!E25*100</f>
        <v>7.8600269179004032</v>
      </c>
      <c r="F25" s="3">
        <f>'Población Extranjera'!F25/'Población Total'!F25*100</f>
        <v>23.769962423673086</v>
      </c>
      <c r="G25" s="3">
        <f>'Población Extranjera'!G25/'Población Total'!G25*100</f>
        <v>6.1655051601355728</v>
      </c>
      <c r="H25" s="3">
        <f>'Población Extranjera'!H25/'Población Total'!H25*100</f>
        <v>7.1266325951164111</v>
      </c>
      <c r="I25" s="3">
        <f>'Población Extranjera'!I25/'Población Total'!I25*100</f>
        <v>11.226303317535544</v>
      </c>
      <c r="J25" s="3">
        <f>'Población Extranjera'!J25/'Población Total'!J25*100</f>
        <v>35.941177203053208</v>
      </c>
      <c r="K25" s="3">
        <f>'Población Extranjera'!K25/'Población Total'!K25*100</f>
        <v>8.0900855123256772</v>
      </c>
      <c r="L25" s="3">
        <f>'Población Extranjera'!L25/'Población Total'!L25*100</f>
        <v>31.634478257716758</v>
      </c>
      <c r="M25" s="3">
        <f>'Población Extranjera'!M25/'Población Total'!M25*100</f>
        <v>5.9614133969217429</v>
      </c>
      <c r="N25" s="3">
        <f>'Población Extranjera'!N25/'Población Total'!N25*100</f>
        <v>7.1196930837872774</v>
      </c>
      <c r="O25" s="3">
        <f>'Población Extranjera'!O25/'Población Total'!O25*100</f>
        <v>6.4343163538873993</v>
      </c>
      <c r="P25" s="3">
        <f>'Población Extranjera'!P25/'Población Total'!P25*100</f>
        <v>20.35653427710054</v>
      </c>
      <c r="Q25" s="3">
        <f>'Población Extranjera'!Q25/'Población Total'!Q25*100</f>
        <v>14.169666794702229</v>
      </c>
      <c r="R25" s="3">
        <f>'Población Extranjera'!R25/'Población Total'!R25*100</f>
        <v>9.9730458221024261</v>
      </c>
      <c r="S25" s="3">
        <f>'Población Extranjera'!S25/'Población Total'!S25*100</f>
        <v>16.61624599268524</v>
      </c>
      <c r="T25" s="3">
        <f>'Población Extranjera'!T25/'Población Total'!T25*100</f>
        <v>15.233799799613065</v>
      </c>
      <c r="U25" s="3">
        <f>'Población Extranjera'!U25/'Población Total'!U25*100</f>
        <v>7.7910185590142431</v>
      </c>
      <c r="V25" s="3">
        <f>'Población Extranjera'!V25/'Población Total'!V25*100</f>
        <v>10.710789183767485</v>
      </c>
    </row>
    <row r="26" spans="2:22" x14ac:dyDescent="0.2">
      <c r="B26" s="1">
        <v>2020</v>
      </c>
      <c r="C26" s="3">
        <f>'Población Extranjera'!C26/'Población Total'!C26*100</f>
        <v>8.2171484090357065</v>
      </c>
      <c r="D26" s="3">
        <f>'Población Extranjera'!D26/'Población Total'!D26*100</f>
        <v>22.261219339064596</v>
      </c>
      <c r="E26" s="3">
        <f>'Población Extranjera'!E26/'Población Total'!E26*100</f>
        <v>8.7025316455696213</v>
      </c>
      <c r="F26" s="3">
        <f>'Población Extranjera'!F26/'Población Total'!F26*100</f>
        <v>24.307242855489992</v>
      </c>
      <c r="G26" s="3">
        <f>'Población Extranjera'!G26/'Población Total'!G26*100</f>
        <v>6.5936120876654947</v>
      </c>
      <c r="H26" s="3">
        <f>'Población Extranjera'!H26/'Población Total'!H26*100</f>
        <v>8.6525213557453853</v>
      </c>
      <c r="I26" s="3">
        <f>'Población Extranjera'!I26/'Población Total'!I26*100</f>
        <v>14.549721325902023</v>
      </c>
      <c r="J26" s="3">
        <f>'Población Extranjera'!J26/'Población Total'!J26*100</f>
        <v>37.447034537706578</v>
      </c>
      <c r="K26" s="3">
        <f>'Población Extranjera'!K26/'Población Total'!K26*100</f>
        <v>8.657469833696366</v>
      </c>
      <c r="L26" s="3">
        <f>'Población Extranjera'!L26/'Población Total'!L26*100</f>
        <v>32.38169959132054</v>
      </c>
      <c r="M26" s="3">
        <f>'Población Extranjera'!M26/'Población Total'!M26*100</f>
        <v>6.6179584921643375</v>
      </c>
      <c r="N26" s="3">
        <f>'Población Extranjera'!N26/'Población Total'!N26*100</f>
        <v>7.4105971128608923</v>
      </c>
      <c r="O26" s="3">
        <f>'Población Extranjera'!O26/'Población Total'!O26*100</f>
        <v>6.7842605156037985</v>
      </c>
      <c r="P26" s="3">
        <f>'Población Extranjera'!P26/'Población Total'!P26*100</f>
        <v>20.407425613740855</v>
      </c>
      <c r="Q26" s="3">
        <f>'Población Extranjera'!Q26/'Población Total'!Q26*100</f>
        <v>14.874781618035035</v>
      </c>
      <c r="R26" s="3">
        <f>'Población Extranjera'!R26/'Población Total'!R26*100</f>
        <v>10.98993288590604</v>
      </c>
      <c r="S26" s="3">
        <f>'Población Extranjera'!S26/'Población Total'!S26*100</f>
        <v>17.408371190402683</v>
      </c>
      <c r="T26" s="3">
        <f>'Población Extranjera'!T26/'Población Total'!T26*100</f>
        <v>16.027213628167409</v>
      </c>
      <c r="U26" s="3">
        <f>'Población Extranjera'!U26/'Población Total'!U26*100</f>
        <v>8.2937607826463058</v>
      </c>
      <c r="V26" s="3">
        <f>'Población Extranjera'!V26/'Población Total'!V26*100</f>
        <v>11.452185363806866</v>
      </c>
    </row>
    <row r="27" spans="2:22" x14ac:dyDescent="0.2">
      <c r="B27" s="1">
        <v>2021</v>
      </c>
      <c r="C27" s="3">
        <f>'Población Extranjera'!C27/'Población Total'!C27*100</f>
        <v>8.2688449412439091</v>
      </c>
      <c r="D27" s="3">
        <f>'Población Extranjera'!D27/'Población Total'!D27*100</f>
        <v>23.176853803410616</v>
      </c>
      <c r="E27" s="3">
        <f>'Población Extranjera'!E27/'Población Total'!E27*100</f>
        <v>8.7328323399844514</v>
      </c>
      <c r="F27" s="3">
        <f>'Población Extranjera'!F27/'Población Total'!F27*100</f>
        <v>24.420260953791807</v>
      </c>
      <c r="G27" s="3">
        <f>'Población Extranjera'!G27/'Población Total'!G27*100</f>
        <v>6.9033386791077413</v>
      </c>
      <c r="H27" s="3">
        <f>'Población Extranjera'!H27/'Población Total'!H27*100</f>
        <v>8.943965517241379</v>
      </c>
      <c r="I27" s="3">
        <f>'Población Extranjera'!I27/'Población Total'!I27*100</f>
        <v>15.478260869565217</v>
      </c>
      <c r="J27" s="3">
        <f>'Población Extranjera'!J27/'Población Total'!J27*100</f>
        <v>37.138705576073136</v>
      </c>
      <c r="K27" s="3">
        <f>'Población Extranjera'!K27/'Población Total'!K27*100</f>
        <v>8.6071301772585969</v>
      </c>
      <c r="L27" s="3">
        <f>'Población Extranjera'!L27/'Población Total'!L27*100</f>
        <v>31.678271696025085</v>
      </c>
      <c r="M27" s="3">
        <f>'Población Extranjera'!M27/'Población Total'!M27*100</f>
        <v>6.7279565399080656</v>
      </c>
      <c r="N27" s="3">
        <f>'Población Extranjera'!N27/'Población Total'!N27*100</f>
        <v>7.3548905402691309</v>
      </c>
      <c r="O27" s="3">
        <f>'Población Extranjera'!O27/'Población Total'!O27*100</f>
        <v>5.3793103448275863</v>
      </c>
      <c r="P27" s="3">
        <f>'Población Extranjera'!P27/'Población Total'!P27*100</f>
        <v>19.664687904078995</v>
      </c>
      <c r="Q27" s="3">
        <f>'Población Extranjera'!Q27/'Población Total'!Q27*100</f>
        <v>14.771930792267435</v>
      </c>
      <c r="R27" s="3">
        <f>'Población Extranjera'!R27/'Población Total'!R27*100</f>
        <v>12.07258548290342</v>
      </c>
      <c r="S27" s="3">
        <f>'Población Extranjera'!S27/'Población Total'!S27*100</f>
        <v>19.152941176470588</v>
      </c>
      <c r="T27" s="3">
        <f>'Población Extranjera'!T27/'Población Total'!T27*100</f>
        <v>16.100070120561366</v>
      </c>
      <c r="U27" s="3">
        <f>'Población Extranjera'!U27/'Población Total'!U27*100</f>
        <v>8.4027596880083788</v>
      </c>
      <c r="V27" s="3">
        <f>'Población Extranjera'!V27/'Población Total'!V27*100</f>
        <v>11.480712705787495</v>
      </c>
    </row>
    <row r="28" spans="2:22" x14ac:dyDescent="0.2">
      <c r="B28" s="1">
        <v>2022</v>
      </c>
      <c r="C28" s="3">
        <f>'Población Extranjera'!C28/'Población Total'!C28*100</f>
        <v>8.0999741365121913</v>
      </c>
      <c r="D28" s="3">
        <f>'Población Extranjera'!D28/'Población Total'!D28*100</f>
        <v>23.430170978968075</v>
      </c>
      <c r="E28" s="3">
        <f>'Población Extranjera'!E28/'Población Total'!E28*100</f>
        <v>8.5971685971685972</v>
      </c>
      <c r="F28" s="3">
        <f>'Población Extranjera'!F28/'Población Total'!F28*100</f>
        <v>25.962274466921816</v>
      </c>
      <c r="G28" s="3">
        <f>'Población Extranjera'!G28/'Población Total'!G28*100</f>
        <v>6.8273672055427257</v>
      </c>
      <c r="H28" s="3">
        <f>'Población Extranjera'!H28/'Población Total'!H28*100</f>
        <v>8.9693154996066085</v>
      </c>
      <c r="I28" s="3">
        <f>'Población Extranjera'!I28/'Población Total'!I28*100</f>
        <v>14.30619266055046</v>
      </c>
      <c r="J28" s="3">
        <f>'Población Extranjera'!J28/'Población Total'!J28*100</f>
        <v>37.550765385816931</v>
      </c>
      <c r="K28" s="3">
        <f>'Población Extranjera'!K28/'Población Total'!K28*100</f>
        <v>9.0375011224778792</v>
      </c>
      <c r="L28" s="3">
        <f>'Población Extranjera'!L28/'Población Total'!L28*100</f>
        <v>32.167996245893946</v>
      </c>
      <c r="M28" s="3">
        <f>'Población Extranjera'!M28/'Población Total'!M28*100</f>
        <v>6.9558016768450468</v>
      </c>
      <c r="N28" s="3">
        <f>'Población Extranjera'!N28/'Población Total'!N28*100</f>
        <v>7.1189859400027684</v>
      </c>
      <c r="O28" s="3">
        <f>'Población Extranjera'!O28/'Población Total'!O28*100</f>
        <v>5.2</v>
      </c>
      <c r="P28" s="3">
        <f>'Población Extranjera'!P28/'Población Total'!P28*100</f>
        <v>19.696595416963341</v>
      </c>
      <c r="Q28" s="3">
        <f>'Población Extranjera'!Q28/'Población Total'!Q28*100</f>
        <v>15.239858162969544</v>
      </c>
      <c r="R28" s="3">
        <f>'Población Extranjera'!R28/'Población Total'!R28*100</f>
        <v>12.232850097145418</v>
      </c>
      <c r="S28" s="3">
        <f>'Población Extranjera'!S28/'Población Total'!S28*100</f>
        <v>19.99259533506109</v>
      </c>
      <c r="T28" s="3">
        <f>'Población Extranjera'!T28/'Población Total'!T28*100</f>
        <v>16.730324936652259</v>
      </c>
      <c r="U28" s="3">
        <f>'Población Extranjera'!U28/'Población Total'!U28*100</f>
        <v>8.7219022357978702</v>
      </c>
      <c r="V28" s="3">
        <f>'Población Extranjera'!V28/'Población Total'!V28*100</f>
        <v>11.675372224195172</v>
      </c>
    </row>
  </sheetData>
  <phoneticPr fontId="3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U29" sqref="U29"/>
    </sheetView>
  </sheetViews>
  <sheetFormatPr baseColWidth="10" defaultColWidth="11.42578125" defaultRowHeight="12.75" x14ac:dyDescent="0.2"/>
  <cols>
    <col min="1" max="1" width="23.85546875" customWidth="1"/>
  </cols>
  <sheetData>
    <row r="1" spans="1:26" x14ac:dyDescent="0.2">
      <c r="A1" s="17" t="s">
        <v>43</v>
      </c>
    </row>
    <row r="2" spans="1:26" x14ac:dyDescent="0.2">
      <c r="A2" s="17" t="s">
        <v>62</v>
      </c>
    </row>
    <row r="3" spans="1:26" ht="38.25" x14ac:dyDescent="0.2">
      <c r="A3" s="9" t="s">
        <v>63</v>
      </c>
    </row>
    <row r="4" spans="1:26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5"/>
      <c r="S4" s="5"/>
      <c r="T4" s="1"/>
      <c r="U4" s="1"/>
      <c r="V4" s="1"/>
    </row>
    <row r="5" spans="1:26" x14ac:dyDescent="0.2">
      <c r="B5" s="1"/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1" t="s">
        <v>29</v>
      </c>
      <c r="R5" s="5" t="s">
        <v>30</v>
      </c>
      <c r="S5" s="5" t="s">
        <v>31</v>
      </c>
      <c r="T5" s="1" t="s">
        <v>32</v>
      </c>
      <c r="U5" s="1" t="s">
        <v>33</v>
      </c>
      <c r="V5" s="1"/>
    </row>
    <row r="6" spans="1:26" x14ac:dyDescent="0.2">
      <c r="B6" s="1">
        <v>2000</v>
      </c>
      <c r="C6" s="12">
        <v>859</v>
      </c>
      <c r="D6" s="12">
        <v>103</v>
      </c>
      <c r="E6" s="12">
        <v>15</v>
      </c>
      <c r="F6" s="12">
        <v>1451</v>
      </c>
      <c r="G6" s="12">
        <v>109</v>
      </c>
      <c r="H6" s="12">
        <v>16</v>
      </c>
      <c r="I6" s="12">
        <v>28</v>
      </c>
      <c r="J6" s="12">
        <v>1707</v>
      </c>
      <c r="K6" s="12">
        <v>-142</v>
      </c>
      <c r="L6" s="12">
        <v>2579</v>
      </c>
      <c r="M6" s="12">
        <v>1</v>
      </c>
      <c r="N6" s="12">
        <v>1083</v>
      </c>
      <c r="O6" s="12">
        <v>4</v>
      </c>
      <c r="P6" s="12">
        <v>2547</v>
      </c>
      <c r="Q6" s="12">
        <v>10360</v>
      </c>
      <c r="R6" s="15">
        <v>-34</v>
      </c>
      <c r="S6" s="15">
        <v>71</v>
      </c>
      <c r="T6" s="12">
        <v>17609</v>
      </c>
      <c r="U6" s="12">
        <v>25518</v>
      </c>
      <c r="X6" s="12"/>
    </row>
    <row r="7" spans="1:26" x14ac:dyDescent="0.2">
      <c r="B7" s="1">
        <v>2001</v>
      </c>
      <c r="C7" s="12">
        <v>829</v>
      </c>
      <c r="D7" s="12">
        <v>122</v>
      </c>
      <c r="E7" s="12">
        <v>-6</v>
      </c>
      <c r="F7" s="12">
        <v>1735</v>
      </c>
      <c r="G7" s="12">
        <v>300</v>
      </c>
      <c r="H7" s="12">
        <v>-7</v>
      </c>
      <c r="I7" s="12">
        <v>-20</v>
      </c>
      <c r="J7" s="12">
        <v>2386</v>
      </c>
      <c r="K7" s="12">
        <v>2661</v>
      </c>
      <c r="L7" s="12">
        <v>2194</v>
      </c>
      <c r="M7" s="12">
        <v>10</v>
      </c>
      <c r="N7" s="12">
        <v>-73</v>
      </c>
      <c r="O7" s="12">
        <v>8</v>
      </c>
      <c r="P7" s="12">
        <v>2415</v>
      </c>
      <c r="Q7" s="12">
        <v>12554</v>
      </c>
      <c r="R7" s="15">
        <v>-26</v>
      </c>
      <c r="S7" s="15">
        <v>48</v>
      </c>
      <c r="T7" s="12">
        <v>20703</v>
      </c>
      <c r="U7" s="12">
        <v>36310</v>
      </c>
      <c r="X7" s="12"/>
    </row>
    <row r="8" spans="1:26" x14ac:dyDescent="0.2">
      <c r="B8" s="1">
        <v>2002</v>
      </c>
      <c r="C8" s="12">
        <v>1258</v>
      </c>
      <c r="D8" s="12">
        <v>10</v>
      </c>
      <c r="E8" s="12">
        <v>26</v>
      </c>
      <c r="F8" s="12">
        <v>2088</v>
      </c>
      <c r="G8" s="12">
        <v>504</v>
      </c>
      <c r="H8" s="12">
        <v>68</v>
      </c>
      <c r="I8" s="12">
        <v>52</v>
      </c>
      <c r="J8" s="12">
        <v>2576</v>
      </c>
      <c r="K8" s="12">
        <v>438</v>
      </c>
      <c r="L8" s="12">
        <v>2829</v>
      </c>
      <c r="M8" s="12">
        <v>184</v>
      </c>
      <c r="N8" s="12">
        <v>1675</v>
      </c>
      <c r="O8" s="12">
        <v>11</v>
      </c>
      <c r="P8" s="12">
        <v>3755</v>
      </c>
      <c r="Q8" s="12">
        <v>15474</v>
      </c>
      <c r="R8" s="15">
        <v>194</v>
      </c>
      <c r="S8" s="15">
        <v>52</v>
      </c>
      <c r="T8" s="12">
        <v>29774</v>
      </c>
      <c r="U8" s="12">
        <v>53730</v>
      </c>
      <c r="X8" s="12"/>
    </row>
    <row r="9" spans="1:26" x14ac:dyDescent="0.2">
      <c r="B9" s="1">
        <v>2003</v>
      </c>
      <c r="C9" s="12">
        <v>1271</v>
      </c>
      <c r="D9" s="12">
        <v>275</v>
      </c>
      <c r="E9" s="12">
        <v>-22</v>
      </c>
      <c r="F9" s="12">
        <v>2476</v>
      </c>
      <c r="G9" s="12">
        <v>711</v>
      </c>
      <c r="H9" s="12">
        <v>127</v>
      </c>
      <c r="I9" s="12">
        <v>48</v>
      </c>
      <c r="J9" s="12">
        <v>2888</v>
      </c>
      <c r="K9" s="12">
        <v>792</v>
      </c>
      <c r="L9" s="12">
        <v>3259</v>
      </c>
      <c r="M9" s="12">
        <v>156</v>
      </c>
      <c r="N9" s="12">
        <v>1831</v>
      </c>
      <c r="O9" s="12">
        <v>53</v>
      </c>
      <c r="P9" s="12">
        <v>2970</v>
      </c>
      <c r="Q9" s="12">
        <v>16835</v>
      </c>
      <c r="R9" s="15">
        <v>110</v>
      </c>
      <c r="S9" s="15">
        <v>445</v>
      </c>
      <c r="T9" s="12">
        <v>31930</v>
      </c>
      <c r="U9" s="12">
        <v>66534</v>
      </c>
      <c r="X9" s="12"/>
    </row>
    <row r="10" spans="1:26" x14ac:dyDescent="0.2">
      <c r="B10" s="1">
        <v>2004</v>
      </c>
      <c r="C10" s="12">
        <v>1408</v>
      </c>
      <c r="D10" s="12">
        <v>627</v>
      </c>
      <c r="E10" s="12">
        <v>-58</v>
      </c>
      <c r="F10" s="12">
        <v>2840</v>
      </c>
      <c r="G10" s="12">
        <v>1026</v>
      </c>
      <c r="H10" s="12">
        <v>123</v>
      </c>
      <c r="I10" s="12">
        <v>87</v>
      </c>
      <c r="J10" s="12">
        <v>3434</v>
      </c>
      <c r="K10" s="12">
        <v>4228</v>
      </c>
      <c r="L10" s="12">
        <v>3699</v>
      </c>
      <c r="M10" s="12">
        <v>276</v>
      </c>
      <c r="N10" s="12">
        <v>1393</v>
      </c>
      <c r="O10" s="12">
        <v>24</v>
      </c>
      <c r="P10" s="12">
        <v>2724</v>
      </c>
      <c r="Q10" s="12">
        <v>21831</v>
      </c>
      <c r="R10" s="15">
        <v>158</v>
      </c>
      <c r="S10" s="15">
        <v>861</v>
      </c>
      <c r="T10" s="12">
        <v>40935</v>
      </c>
      <c r="U10" s="12">
        <v>105326</v>
      </c>
      <c r="X10" s="12"/>
    </row>
    <row r="11" spans="1:26" x14ac:dyDescent="0.2">
      <c r="B11" s="1">
        <v>2005</v>
      </c>
      <c r="C11" s="12">
        <v>1558</v>
      </c>
      <c r="D11" s="12">
        <v>861</v>
      </c>
      <c r="E11" s="12">
        <v>-22</v>
      </c>
      <c r="F11" s="12">
        <v>2649</v>
      </c>
      <c r="G11" s="12">
        <v>924</v>
      </c>
      <c r="H11" s="12">
        <v>132</v>
      </c>
      <c r="I11" s="12">
        <v>104</v>
      </c>
      <c r="J11" s="12">
        <v>2759</v>
      </c>
      <c r="K11" s="12">
        <v>1035</v>
      </c>
      <c r="L11" s="12">
        <v>3592</v>
      </c>
      <c r="M11" s="12">
        <v>237</v>
      </c>
      <c r="N11" s="12">
        <v>1655</v>
      </c>
      <c r="O11" s="12">
        <v>5</v>
      </c>
      <c r="P11" s="12">
        <v>3121</v>
      </c>
      <c r="Q11" s="12">
        <v>18610</v>
      </c>
      <c r="R11" s="15">
        <v>171</v>
      </c>
      <c r="S11" s="15">
        <v>808</v>
      </c>
      <c r="T11" s="12">
        <v>36690</v>
      </c>
      <c r="U11" s="12">
        <v>105554</v>
      </c>
      <c r="X11" s="12"/>
    </row>
    <row r="12" spans="1:26" x14ac:dyDescent="0.2">
      <c r="B12" s="1">
        <v>2006</v>
      </c>
      <c r="C12" s="12">
        <v>1483</v>
      </c>
      <c r="D12" s="12">
        <v>818</v>
      </c>
      <c r="E12" s="12">
        <v>32</v>
      </c>
      <c r="F12" s="12">
        <v>3467</v>
      </c>
      <c r="G12" s="12">
        <v>1053</v>
      </c>
      <c r="H12" s="12">
        <v>84</v>
      </c>
      <c r="I12" s="12">
        <v>153</v>
      </c>
      <c r="J12" s="12">
        <v>2347</v>
      </c>
      <c r="K12" s="12">
        <v>-100</v>
      </c>
      <c r="L12" s="12">
        <v>4577</v>
      </c>
      <c r="M12" s="12">
        <v>331</v>
      </c>
      <c r="N12" s="12">
        <v>1623</v>
      </c>
      <c r="O12" s="12">
        <v>5</v>
      </c>
      <c r="P12" s="12">
        <v>2713</v>
      </c>
      <c r="Q12" s="12">
        <v>18586</v>
      </c>
      <c r="R12" s="15">
        <v>129</v>
      </c>
      <c r="S12" s="15">
        <v>477</v>
      </c>
      <c r="T12" s="12">
        <v>34575</v>
      </c>
      <c r="U12" s="12">
        <v>90012</v>
      </c>
      <c r="X12" s="12"/>
    </row>
    <row r="13" spans="1:26" x14ac:dyDescent="0.2">
      <c r="B13" s="1">
        <v>2007</v>
      </c>
      <c r="C13" s="12">
        <v>1338</v>
      </c>
      <c r="D13" s="12">
        <v>851</v>
      </c>
      <c r="E13" s="12">
        <v>3</v>
      </c>
      <c r="F13" s="12">
        <v>2873</v>
      </c>
      <c r="G13" s="12">
        <v>1235</v>
      </c>
      <c r="H13" s="12">
        <v>53</v>
      </c>
      <c r="I13" s="12">
        <v>90</v>
      </c>
      <c r="J13" s="12">
        <v>3268</v>
      </c>
      <c r="K13" s="12">
        <v>2782</v>
      </c>
      <c r="L13" s="12">
        <v>4445</v>
      </c>
      <c r="M13" s="12">
        <v>487</v>
      </c>
      <c r="N13" s="12">
        <v>1069</v>
      </c>
      <c r="O13" s="12">
        <v>24</v>
      </c>
      <c r="P13" s="12">
        <v>2690</v>
      </c>
      <c r="Q13" s="12">
        <v>21208</v>
      </c>
      <c r="R13" s="15">
        <v>144</v>
      </c>
      <c r="S13" s="15">
        <v>451</v>
      </c>
      <c r="T13" s="12">
        <v>30625</v>
      </c>
      <c r="U13" s="12">
        <v>90223</v>
      </c>
      <c r="X13" s="12"/>
    </row>
    <row r="14" spans="1:26" x14ac:dyDescent="0.2">
      <c r="B14" s="1">
        <v>2008</v>
      </c>
      <c r="C14" s="12">
        <v>1247</v>
      </c>
      <c r="D14" s="12">
        <v>394</v>
      </c>
      <c r="E14" s="12">
        <v>25</v>
      </c>
      <c r="F14" s="12">
        <v>2473</v>
      </c>
      <c r="G14" s="12">
        <v>813</v>
      </c>
      <c r="H14" s="12">
        <v>30</v>
      </c>
      <c r="I14" s="12">
        <v>16</v>
      </c>
      <c r="J14" s="12">
        <v>1690</v>
      </c>
      <c r="K14" s="12">
        <v>1410</v>
      </c>
      <c r="L14" s="12">
        <v>2960</v>
      </c>
      <c r="M14" s="12">
        <v>127</v>
      </c>
      <c r="N14" s="12">
        <v>1183</v>
      </c>
      <c r="O14" s="12">
        <v>3</v>
      </c>
      <c r="P14" s="12">
        <v>2072</v>
      </c>
      <c r="Q14" s="12">
        <v>14443</v>
      </c>
      <c r="R14" s="15">
        <v>-25</v>
      </c>
      <c r="S14" s="15">
        <v>213</v>
      </c>
      <c r="T14" s="12">
        <v>24920</v>
      </c>
      <c r="U14" s="12">
        <v>63244</v>
      </c>
      <c r="X14" s="12"/>
      <c r="Z14" s="12"/>
    </row>
    <row r="15" spans="1:26" x14ac:dyDescent="0.2">
      <c r="B15" s="1">
        <v>2009</v>
      </c>
      <c r="C15" s="12">
        <v>483</v>
      </c>
      <c r="D15" s="12">
        <v>194</v>
      </c>
      <c r="E15" s="12">
        <v>-34</v>
      </c>
      <c r="F15" s="12">
        <v>2705</v>
      </c>
      <c r="G15" s="12">
        <v>621</v>
      </c>
      <c r="H15" s="12">
        <v>34</v>
      </c>
      <c r="I15" s="12">
        <v>74</v>
      </c>
      <c r="J15" s="12">
        <v>909</v>
      </c>
      <c r="K15" s="12">
        <v>-3490</v>
      </c>
      <c r="L15" s="12">
        <v>2398</v>
      </c>
      <c r="M15" s="12">
        <v>181</v>
      </c>
      <c r="N15" s="12">
        <v>961</v>
      </c>
      <c r="O15" s="12">
        <v>13</v>
      </c>
      <c r="P15" s="12">
        <v>1336</v>
      </c>
      <c r="Q15" s="12">
        <v>6385</v>
      </c>
      <c r="R15" s="15">
        <v>101</v>
      </c>
      <c r="S15" s="15">
        <v>130</v>
      </c>
      <c r="T15" s="12">
        <v>11323</v>
      </c>
      <c r="U15" s="12">
        <v>36087</v>
      </c>
      <c r="X15" s="12"/>
      <c r="Z15" s="12"/>
    </row>
    <row r="16" spans="1:26" x14ac:dyDescent="0.2">
      <c r="B16" s="1">
        <v>2010</v>
      </c>
      <c r="C16" s="12">
        <v>585</v>
      </c>
      <c r="D16" s="12">
        <v>71</v>
      </c>
      <c r="E16" s="12">
        <v>-23</v>
      </c>
      <c r="F16" s="12">
        <v>2358</v>
      </c>
      <c r="G16" s="12">
        <v>562</v>
      </c>
      <c r="H16" s="12">
        <v>125</v>
      </c>
      <c r="I16" s="12">
        <v>7</v>
      </c>
      <c r="J16" s="12">
        <v>847</v>
      </c>
      <c r="K16" s="12">
        <v>237</v>
      </c>
      <c r="L16" s="12">
        <v>2594</v>
      </c>
      <c r="M16" s="12">
        <v>102</v>
      </c>
      <c r="N16" s="12">
        <v>269</v>
      </c>
      <c r="O16" s="12">
        <v>35</v>
      </c>
      <c r="P16" s="12">
        <v>1483</v>
      </c>
      <c r="Q16" s="12">
        <v>9252</v>
      </c>
      <c r="R16" s="12">
        <v>74</v>
      </c>
      <c r="S16" s="12">
        <v>188</v>
      </c>
      <c r="T16" s="12">
        <v>14396</v>
      </c>
      <c r="U16" s="12">
        <v>29410</v>
      </c>
      <c r="X16" s="12"/>
      <c r="Z16" s="12"/>
    </row>
    <row r="17" spans="2:26" x14ac:dyDescent="0.2">
      <c r="B17" s="1">
        <v>2011</v>
      </c>
      <c r="C17" s="12">
        <v>442</v>
      </c>
      <c r="D17" s="12">
        <v>209</v>
      </c>
      <c r="E17" s="12">
        <v>-27</v>
      </c>
      <c r="F17" s="12">
        <v>1905</v>
      </c>
      <c r="G17" s="12">
        <v>515</v>
      </c>
      <c r="H17" s="12">
        <v>29</v>
      </c>
      <c r="I17" s="12">
        <v>-44</v>
      </c>
      <c r="J17" s="12">
        <v>1473</v>
      </c>
      <c r="K17" s="12">
        <v>-1261</v>
      </c>
      <c r="L17" s="12">
        <v>1335</v>
      </c>
      <c r="M17" s="12">
        <v>97</v>
      </c>
      <c r="N17" s="12">
        <v>695</v>
      </c>
      <c r="O17" s="12">
        <v>-21</v>
      </c>
      <c r="P17" s="12">
        <v>166</v>
      </c>
      <c r="Q17" s="12">
        <v>5513</v>
      </c>
      <c r="R17" s="12">
        <v>-76</v>
      </c>
      <c r="S17" s="12">
        <v>197</v>
      </c>
      <c r="T17" s="12">
        <v>12370</v>
      </c>
      <c r="U17" s="12">
        <v>21144</v>
      </c>
      <c r="X17" s="12"/>
      <c r="Z17" s="12"/>
    </row>
    <row r="18" spans="2:26" x14ac:dyDescent="0.2">
      <c r="B18" s="1">
        <v>2012</v>
      </c>
      <c r="C18" s="12">
        <v>442</v>
      </c>
      <c r="D18" s="12">
        <v>-35</v>
      </c>
      <c r="E18" s="12">
        <v>4</v>
      </c>
      <c r="F18" s="12">
        <v>2260</v>
      </c>
      <c r="G18" s="12">
        <v>419</v>
      </c>
      <c r="H18" s="12">
        <v>-27</v>
      </c>
      <c r="I18" s="12">
        <v>-66</v>
      </c>
      <c r="J18" s="12">
        <v>1721</v>
      </c>
      <c r="K18" s="12">
        <v>-490</v>
      </c>
      <c r="L18" s="12">
        <v>3128</v>
      </c>
      <c r="M18" s="12">
        <v>50</v>
      </c>
      <c r="N18" s="12">
        <v>723</v>
      </c>
      <c r="O18" s="12">
        <v>-19</v>
      </c>
      <c r="P18" s="12">
        <v>378</v>
      </c>
      <c r="Q18" s="12">
        <v>8488</v>
      </c>
      <c r="R18" s="12">
        <v>-18</v>
      </c>
      <c r="S18" s="12">
        <v>0</v>
      </c>
      <c r="T18" s="12">
        <v>13064</v>
      </c>
      <c r="U18" s="12">
        <v>9560</v>
      </c>
      <c r="X18" s="12"/>
      <c r="Z18" s="12"/>
    </row>
    <row r="19" spans="2:26" x14ac:dyDescent="0.2">
      <c r="B19" s="1">
        <v>2013</v>
      </c>
      <c r="C19" s="12">
        <v>373</v>
      </c>
      <c r="D19" s="12">
        <v>-318</v>
      </c>
      <c r="E19" s="12">
        <v>-21</v>
      </c>
      <c r="F19" s="12">
        <v>2231</v>
      </c>
      <c r="G19" s="12">
        <v>253</v>
      </c>
      <c r="H19" s="12">
        <v>-72</v>
      </c>
      <c r="I19" s="12">
        <v>-1</v>
      </c>
      <c r="J19" s="12">
        <v>1437</v>
      </c>
      <c r="K19" s="12">
        <v>-226</v>
      </c>
      <c r="L19" s="12">
        <v>-7523</v>
      </c>
      <c r="M19" s="12">
        <v>-60</v>
      </c>
      <c r="N19" s="12">
        <v>707</v>
      </c>
      <c r="O19" s="12">
        <v>-13</v>
      </c>
      <c r="P19" s="12">
        <v>279</v>
      </c>
      <c r="Q19" s="12">
        <v>-2954</v>
      </c>
      <c r="R19" s="12">
        <v>-158</v>
      </c>
      <c r="S19" s="12">
        <v>-9</v>
      </c>
      <c r="T19" s="12">
        <v>-1205</v>
      </c>
      <c r="U19" s="12">
        <v>-16750</v>
      </c>
      <c r="X19" s="12"/>
      <c r="Z19" s="12"/>
    </row>
    <row r="20" spans="2:26" x14ac:dyDescent="0.2">
      <c r="B20" s="1">
        <v>2014</v>
      </c>
      <c r="C20" s="12">
        <v>-82</v>
      </c>
      <c r="D20" s="12">
        <v>2</v>
      </c>
      <c r="E20" s="12">
        <v>-58</v>
      </c>
      <c r="F20" s="12">
        <v>1800</v>
      </c>
      <c r="G20" s="12">
        <v>-418</v>
      </c>
      <c r="H20" s="12">
        <v>-40</v>
      </c>
      <c r="I20" s="12">
        <v>-35</v>
      </c>
      <c r="J20" s="12">
        <v>1638</v>
      </c>
      <c r="K20" s="12">
        <v>672</v>
      </c>
      <c r="L20" s="12">
        <v>2062</v>
      </c>
      <c r="M20" s="12">
        <v>-13</v>
      </c>
      <c r="N20" s="12">
        <v>308</v>
      </c>
      <c r="O20" s="12">
        <v>-5</v>
      </c>
      <c r="P20" s="12">
        <v>-1397</v>
      </c>
      <c r="Q20" s="12">
        <v>4434</v>
      </c>
      <c r="R20" s="12">
        <v>3</v>
      </c>
      <c r="S20" s="12">
        <v>111</v>
      </c>
      <c r="T20" s="12">
        <v>10645</v>
      </c>
      <c r="U20" s="12">
        <v>-1053</v>
      </c>
      <c r="X20" s="12"/>
      <c r="Z20" s="12"/>
    </row>
    <row r="21" spans="2:26" x14ac:dyDescent="0.2">
      <c r="B21" s="1">
        <v>2015</v>
      </c>
      <c r="C21" s="12">
        <v>116</v>
      </c>
      <c r="D21" s="12">
        <v>-104</v>
      </c>
      <c r="E21" s="12">
        <v>-35</v>
      </c>
      <c r="F21" s="12">
        <v>1240</v>
      </c>
      <c r="G21" s="12">
        <v>73</v>
      </c>
      <c r="H21" s="12">
        <v>-63</v>
      </c>
      <c r="I21" s="12">
        <v>9</v>
      </c>
      <c r="J21" s="12">
        <v>1174</v>
      </c>
      <c r="K21" s="12">
        <v>1217</v>
      </c>
      <c r="L21" s="12">
        <v>1730</v>
      </c>
      <c r="M21" s="12">
        <v>-1</v>
      </c>
      <c r="N21" s="12">
        <v>646</v>
      </c>
      <c r="O21" s="12">
        <v>-4</v>
      </c>
      <c r="P21" s="12">
        <v>234</v>
      </c>
      <c r="Q21" s="12">
        <v>6232</v>
      </c>
      <c r="R21" s="12">
        <v>-54</v>
      </c>
      <c r="S21" s="12">
        <v>61</v>
      </c>
      <c r="T21" s="12">
        <v>4461</v>
      </c>
      <c r="U21" s="12">
        <v>-4423</v>
      </c>
      <c r="X21" s="12"/>
      <c r="Z21" s="12"/>
    </row>
    <row r="22" spans="2:26" x14ac:dyDescent="0.2">
      <c r="B22" s="1">
        <v>2016</v>
      </c>
      <c r="C22" s="12">
        <v>200</v>
      </c>
      <c r="D22" s="12">
        <v>330</v>
      </c>
      <c r="E22" s="12">
        <v>-205</v>
      </c>
      <c r="F22" s="12">
        <v>-6727</v>
      </c>
      <c r="G22" s="12">
        <v>381</v>
      </c>
      <c r="H22" s="12">
        <v>36</v>
      </c>
      <c r="I22" s="12">
        <v>-15</v>
      </c>
      <c r="J22" s="12">
        <v>553</v>
      </c>
      <c r="K22" s="12">
        <v>1667</v>
      </c>
      <c r="L22" s="12">
        <v>2275</v>
      </c>
      <c r="M22" s="12">
        <v>6</v>
      </c>
      <c r="N22" s="12">
        <v>883</v>
      </c>
      <c r="O22" s="12">
        <v>-1</v>
      </c>
      <c r="P22" s="12">
        <v>577</v>
      </c>
      <c r="Q22" s="12">
        <v>-40</v>
      </c>
      <c r="R22" s="12">
        <v>34</v>
      </c>
      <c r="S22" s="12">
        <v>24</v>
      </c>
      <c r="T22" s="12">
        <v>4134</v>
      </c>
      <c r="U22" s="12">
        <v>-4192</v>
      </c>
      <c r="X22" s="12"/>
      <c r="Z22" s="12"/>
    </row>
    <row r="23" spans="2:26" x14ac:dyDescent="0.2">
      <c r="B23" s="1">
        <v>2017</v>
      </c>
      <c r="C23" s="12">
        <v>416</v>
      </c>
      <c r="D23" s="12">
        <v>-616</v>
      </c>
      <c r="E23" s="12">
        <v>12</v>
      </c>
      <c r="F23" s="12">
        <v>-1338</v>
      </c>
      <c r="G23" s="12">
        <v>349</v>
      </c>
      <c r="H23" s="12">
        <v>93</v>
      </c>
      <c r="I23" s="12">
        <v>25</v>
      </c>
      <c r="J23" s="12">
        <v>968</v>
      </c>
      <c r="K23" s="12">
        <v>1096</v>
      </c>
      <c r="L23" s="12">
        <v>-4214</v>
      </c>
      <c r="M23" s="12">
        <v>98</v>
      </c>
      <c r="N23" s="12">
        <v>803</v>
      </c>
      <c r="O23" s="12">
        <v>6</v>
      </c>
      <c r="P23" s="12">
        <v>-572</v>
      </c>
      <c r="Q23" s="12">
        <v>-2874</v>
      </c>
      <c r="R23" s="12">
        <v>72</v>
      </c>
      <c r="S23" s="12">
        <v>227</v>
      </c>
      <c r="T23" s="12">
        <v>3682</v>
      </c>
      <c r="U23" s="12">
        <v>659</v>
      </c>
    </row>
    <row r="24" spans="2:26" x14ac:dyDescent="0.2">
      <c r="B24" s="1">
        <v>2018</v>
      </c>
      <c r="C24" s="12">
        <v>382</v>
      </c>
      <c r="D24" s="12">
        <v>479</v>
      </c>
      <c r="E24" s="12">
        <v>-3</v>
      </c>
      <c r="F24" s="12">
        <v>2203</v>
      </c>
      <c r="G24" s="12">
        <v>403</v>
      </c>
      <c r="H24" s="12">
        <v>43</v>
      </c>
      <c r="I24" s="12">
        <v>15</v>
      </c>
      <c r="J24" s="12">
        <v>290</v>
      </c>
      <c r="K24" s="12">
        <v>4879</v>
      </c>
      <c r="L24" s="12">
        <v>2143</v>
      </c>
      <c r="M24" s="12">
        <v>139</v>
      </c>
      <c r="N24" s="12">
        <v>934</v>
      </c>
      <c r="O24" s="12">
        <v>30</v>
      </c>
      <c r="P24" s="12">
        <v>992</v>
      </c>
      <c r="Q24" s="12">
        <v>12929</v>
      </c>
      <c r="R24" s="12">
        <v>114</v>
      </c>
      <c r="S24" s="12">
        <v>346</v>
      </c>
      <c r="T24" s="12">
        <v>21150</v>
      </c>
      <c r="U24" s="12">
        <v>39664</v>
      </c>
    </row>
    <row r="25" spans="2:26" x14ac:dyDescent="0.2">
      <c r="B25" s="1">
        <v>2019</v>
      </c>
      <c r="C25" s="12">
        <v>747</v>
      </c>
      <c r="D25" s="12">
        <v>649</v>
      </c>
      <c r="E25" s="12">
        <v>36</v>
      </c>
      <c r="F25" s="12">
        <v>1893</v>
      </c>
      <c r="G25" s="12">
        <v>382</v>
      </c>
      <c r="H25" s="12">
        <v>114</v>
      </c>
      <c r="I25" s="12">
        <v>40</v>
      </c>
      <c r="J25" s="12">
        <v>666</v>
      </c>
      <c r="K25" s="12">
        <v>5027</v>
      </c>
      <c r="L25" s="12">
        <v>2085</v>
      </c>
      <c r="M25" s="12">
        <v>184</v>
      </c>
      <c r="N25" s="12">
        <v>1414</v>
      </c>
      <c r="O25" s="12">
        <v>-8</v>
      </c>
      <c r="P25" s="12">
        <v>1365</v>
      </c>
      <c r="Q25" s="12">
        <v>14594</v>
      </c>
      <c r="R25" s="12">
        <v>156</v>
      </c>
      <c r="S25" s="12">
        <v>572</v>
      </c>
      <c r="T25" s="12">
        <v>25727</v>
      </c>
      <c r="U25" s="12">
        <v>58474</v>
      </c>
    </row>
    <row r="26" spans="2:26" x14ac:dyDescent="0.2">
      <c r="B26" s="1">
        <v>2020</v>
      </c>
      <c r="C26" s="12">
        <v>717</v>
      </c>
      <c r="D26" s="12">
        <v>768</v>
      </c>
      <c r="E26" s="12">
        <v>98</v>
      </c>
      <c r="F26" s="12">
        <v>2131</v>
      </c>
      <c r="G26" s="12">
        <v>561</v>
      </c>
      <c r="H26" s="12">
        <v>111</v>
      </c>
      <c r="I26" s="12">
        <v>69</v>
      </c>
      <c r="J26" s="12">
        <v>-723</v>
      </c>
      <c r="K26" s="12">
        <v>1367</v>
      </c>
      <c r="L26" s="12">
        <v>1807</v>
      </c>
      <c r="M26" s="12">
        <v>168</v>
      </c>
      <c r="N26" s="12">
        <v>1148</v>
      </c>
      <c r="O26" s="12">
        <v>-7</v>
      </c>
      <c r="P26" s="12">
        <v>-381</v>
      </c>
      <c r="Q26" s="12">
        <v>7834</v>
      </c>
      <c r="R26" s="12">
        <v>191</v>
      </c>
      <c r="S26" s="12">
        <v>618</v>
      </c>
      <c r="T26" s="12">
        <v>16757</v>
      </c>
      <c r="U26" s="12">
        <v>46207</v>
      </c>
    </row>
    <row r="27" spans="2:26" x14ac:dyDescent="0.2">
      <c r="B27" s="1">
        <v>2021</v>
      </c>
      <c r="C27" s="12">
        <v>879</v>
      </c>
      <c r="D27" s="12">
        <v>360</v>
      </c>
      <c r="E27" s="12">
        <v>66</v>
      </c>
      <c r="F27" s="12">
        <v>3684</v>
      </c>
      <c r="G27" s="12">
        <v>281</v>
      </c>
      <c r="H27" s="12">
        <v>100</v>
      </c>
      <c r="I27" s="12">
        <v>62</v>
      </c>
      <c r="J27" s="12">
        <v>766</v>
      </c>
      <c r="K27" s="12">
        <v>3349</v>
      </c>
      <c r="L27" s="12">
        <v>1918</v>
      </c>
      <c r="M27" s="12">
        <v>101</v>
      </c>
      <c r="N27" s="12">
        <v>735</v>
      </c>
      <c r="O27" s="12">
        <v>21</v>
      </c>
      <c r="P27" s="12">
        <v>617</v>
      </c>
      <c r="Q27" s="12">
        <v>12939</v>
      </c>
      <c r="R27" s="12">
        <v>90</v>
      </c>
      <c r="S27" s="12">
        <v>575</v>
      </c>
      <c r="T27" s="12">
        <v>23411</v>
      </c>
      <c r="U27" s="12">
        <v>42527</v>
      </c>
    </row>
    <row r="28" spans="2:26" x14ac:dyDescent="0.2">
      <c r="B28" s="1"/>
    </row>
    <row r="29" spans="2:26" x14ac:dyDescent="0.2">
      <c r="B29" s="1"/>
      <c r="Q29" s="12"/>
    </row>
    <row r="30" spans="2:26" x14ac:dyDescent="0.2">
      <c r="B30" s="1"/>
      <c r="Q30" s="12"/>
    </row>
    <row r="31" spans="2:26" x14ac:dyDescent="0.2">
      <c r="B31" s="1"/>
      <c r="Q31" s="12"/>
    </row>
  </sheetData>
  <phoneticPr fontId="3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Padrón Municipal</vt:lpstr>
      <vt:lpstr>Población Total</vt:lpstr>
      <vt:lpstr>Superficie (Km2)</vt:lpstr>
      <vt:lpstr>Densidad de Población</vt:lpstr>
      <vt:lpstr>Población Hombres</vt:lpstr>
      <vt:lpstr>Población Mujeres</vt:lpstr>
      <vt:lpstr>Población Extranjera</vt:lpstr>
      <vt:lpstr>% Pob. Extranjera</vt:lpstr>
      <vt:lpstr>Saldo Migratorio</vt:lpstr>
      <vt:lpstr>Población&gt;65 años</vt:lpstr>
      <vt:lpstr>% Pob.&gt;65 años</vt:lpstr>
      <vt:lpstr>Población&lt;16 años</vt:lpstr>
      <vt:lpstr>Población 16-64 años</vt:lpstr>
      <vt:lpstr>Índice de Envejecimiento</vt:lpstr>
      <vt:lpstr>Índice de dependencia</vt:lpstr>
      <vt:lpstr>Nacidos vivos</vt:lpstr>
      <vt:lpstr>T. Bruta de Natalidad</vt:lpstr>
      <vt:lpstr>Defunciones</vt:lpstr>
      <vt:lpstr>T. mortalidad</vt:lpstr>
    </vt:vector>
  </TitlesOfParts>
  <Manager/>
  <Company>Analistas Economicos de Andalucia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</dc:creator>
  <cp:keywords/>
  <dc:description/>
  <cp:lastModifiedBy>felipe</cp:lastModifiedBy>
  <cp:revision/>
  <dcterms:created xsi:type="dcterms:W3CDTF">2010-02-08T12:14:56Z</dcterms:created>
  <dcterms:modified xsi:type="dcterms:W3CDTF">2023-12-14T12:35:15Z</dcterms:modified>
  <cp:category/>
  <cp:contentStatus/>
</cp:coreProperties>
</file>