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17\Mayo 2017\"/>
    </mc:Choice>
  </mc:AlternateContent>
  <bookViews>
    <workbookView xWindow="0" yWindow="0" windowWidth="19200" windowHeight="10695" tabRatio="747" activeTab="3"/>
  </bookViews>
  <sheets>
    <sheet name="Puerto" sheetId="8115" r:id="rId1"/>
    <sheet name="Tráfico Aéreo de Pasajeros" sheetId="8116" r:id="rId2"/>
    <sheet name="Operaciones AENA" sheetId="8122" r:id="rId3"/>
    <sheet name="Bajo Coste" sheetId="8121" r:id="rId4"/>
    <sheet name="Ferrocarril (total viajeros)" sheetId="8125" r:id="rId5"/>
    <sheet name="Ferrocarril (llegadas)" sheetId="8118" r:id="rId6"/>
    <sheet name="Tráfico Aéreo de Mercancias" sheetId="8117" r:id="rId7"/>
    <sheet name="Autobuses urbanos" sheetId="8119" r:id="rId8"/>
    <sheet name="Taxi" sheetId="8123" r:id="rId9"/>
    <sheet name="Autobuses interurbanos" sheetId="8120" r:id="rId10"/>
    <sheet name="Plazas aparcamiento" sheetId="8124" r:id="rId11"/>
    <sheet name="Hoja1" sheetId="8126" r:id="rId12"/>
    <sheet name="Vehículos matriculados por mes" sheetId="8127" r:id="rId13"/>
    <sheet name="Turismos" sheetId="8128" r:id="rId14"/>
    <sheet name="Motocicletas" sheetId="8129" r:id="rId15"/>
    <sheet name="Furgonetas" sheetId="8130" r:id="rId16"/>
    <sheet name="Camiones" sheetId="8131" r:id="rId17"/>
    <sheet name="Autobuses" sheetId="8132" r:id="rId18"/>
    <sheet name="Tractores" sheetId="8133" r:id="rId19"/>
    <sheet name="Otros vehículos" sheetId="8134" r:id="rId20"/>
    <sheet name="Camiones y Furgonetas" sheetId="8135" r:id="rId21"/>
    <sheet name="Vehículos de carga" sheetId="8136" r:id="rId22"/>
    <sheet name="int media hora punta laborable" sheetId="8137" r:id="rId23"/>
  </sheets>
  <calcPr calcId="152511"/>
</workbook>
</file>

<file path=xl/calcChain.xml><?xml version="1.0" encoding="utf-8"?>
<calcChain xmlns="http://schemas.openxmlformats.org/spreadsheetml/2006/main">
  <c r="D55" i="8137" l="1"/>
  <c r="E55" i="8137"/>
  <c r="F55" i="8137"/>
  <c r="G55" i="8137"/>
  <c r="H55" i="8137"/>
  <c r="I55" i="8137"/>
  <c r="J55" i="8137"/>
  <c r="K55" i="8137"/>
  <c r="L55" i="8137"/>
  <c r="M55" i="8137"/>
  <c r="N55" i="8137"/>
  <c r="O55" i="8137"/>
  <c r="Q55" i="8137"/>
  <c r="S55" i="8137"/>
  <c r="T55" i="8137"/>
  <c r="U55" i="8137"/>
  <c r="V55" i="8137"/>
  <c r="W55" i="8137"/>
  <c r="X55" i="8137"/>
  <c r="Y55" i="8137"/>
  <c r="Z55" i="8137"/>
  <c r="AA55" i="8137"/>
  <c r="AB55" i="8137"/>
  <c r="AC55" i="8137"/>
  <c r="AD55" i="8137"/>
  <c r="AE55" i="8137"/>
  <c r="AF55" i="8137"/>
  <c r="AG55" i="8137"/>
  <c r="AH55" i="8137"/>
  <c r="AI55" i="8137"/>
  <c r="AJ55" i="8137"/>
  <c r="AK55" i="8137"/>
  <c r="AL55" i="8137"/>
  <c r="AM55" i="8137"/>
  <c r="AN55" i="8137"/>
  <c r="AO55" i="8137"/>
  <c r="AP55" i="8137"/>
  <c r="AQ55" i="8137"/>
  <c r="AR55" i="8137"/>
  <c r="AS55" i="8137"/>
  <c r="AT55" i="8137"/>
  <c r="AU55" i="8137"/>
  <c r="AV55" i="8137"/>
  <c r="AW55" i="8137"/>
  <c r="AX55" i="8137"/>
  <c r="AY55" i="8137"/>
  <c r="AZ55" i="8137"/>
  <c r="BA55" i="8137"/>
  <c r="BB55" i="8137"/>
  <c r="BC55" i="8137"/>
  <c r="BD55" i="8137"/>
  <c r="BE55" i="8137"/>
  <c r="BF55" i="8137"/>
  <c r="BG55" i="8137"/>
  <c r="BH55" i="8137"/>
  <c r="BI55" i="8137"/>
  <c r="BJ55" i="8137"/>
  <c r="BK55" i="8137"/>
  <c r="BM55" i="8137"/>
  <c r="BN55" i="8137"/>
  <c r="BO55" i="8137"/>
  <c r="C55" i="8137"/>
  <c r="C21" i="8125" l="1"/>
  <c r="E258" i="8115" l="1"/>
  <c r="F258" i="8115"/>
  <c r="G258" i="8115"/>
  <c r="H258" i="8115"/>
  <c r="I258" i="8115"/>
  <c r="J258" i="8115"/>
  <c r="K258" i="8115"/>
  <c r="L258" i="8115"/>
  <c r="M258" i="8115"/>
  <c r="N258" i="8115"/>
  <c r="O258" i="8115"/>
  <c r="P258" i="8115"/>
  <c r="Q258" i="8115"/>
  <c r="R258" i="8115"/>
  <c r="S258" i="8115"/>
  <c r="T258" i="8115"/>
  <c r="U258" i="8115"/>
  <c r="V258" i="8115"/>
  <c r="W258" i="8115"/>
  <c r="X258" i="8115"/>
  <c r="Y258" i="8115"/>
  <c r="Z258" i="8115"/>
  <c r="AA258" i="8115"/>
  <c r="AB258" i="8115"/>
  <c r="AC258" i="8115"/>
  <c r="AD258" i="8115"/>
  <c r="AE258" i="8115"/>
  <c r="AF258" i="8115"/>
  <c r="AG258" i="8115"/>
  <c r="AH258" i="8115"/>
  <c r="AI258" i="8115"/>
  <c r="AJ258" i="8115"/>
  <c r="AK258" i="8115"/>
  <c r="AL258" i="8115"/>
  <c r="AM258" i="8115"/>
  <c r="D258" i="8115"/>
  <c r="BO54" i="8137" l="1"/>
  <c r="BN54" i="8137"/>
  <c r="BM54" i="8137"/>
  <c r="BL54" i="8137"/>
  <c r="BK54" i="8137"/>
  <c r="BJ54" i="8137"/>
  <c r="BI54" i="8137"/>
  <c r="BH54" i="8137"/>
  <c r="BG54" i="8137"/>
  <c r="BF54" i="8137"/>
  <c r="BE54" i="8137"/>
  <c r="BD54" i="8137"/>
  <c r="BC54" i="8137"/>
  <c r="BB54" i="8137"/>
  <c r="BA54" i="8137"/>
  <c r="AZ54" i="8137"/>
  <c r="AY54" i="8137"/>
  <c r="AX54" i="8137"/>
  <c r="AW54" i="8137"/>
  <c r="AV54" i="8137"/>
  <c r="AU54" i="8137"/>
  <c r="AT54" i="8137"/>
  <c r="AS54" i="8137"/>
  <c r="AR54" i="8137"/>
  <c r="AQ54" i="8137"/>
  <c r="AP54" i="8137"/>
  <c r="AO54" i="8137"/>
  <c r="AN54" i="8137"/>
  <c r="AM54" i="8137"/>
  <c r="AL54" i="8137"/>
  <c r="AK54" i="8137"/>
  <c r="AJ54" i="8137"/>
  <c r="AH54" i="8137"/>
  <c r="AG54" i="8137"/>
  <c r="AF54" i="8137"/>
  <c r="AE54" i="8137"/>
  <c r="AD54" i="8137"/>
  <c r="AC54" i="8137"/>
  <c r="AB54" i="8137"/>
  <c r="AA54" i="8137"/>
  <c r="Z54" i="8137"/>
  <c r="Y54" i="8137"/>
  <c r="X54" i="8137"/>
  <c r="W54" i="8137"/>
  <c r="V54" i="8137"/>
  <c r="U54" i="8137"/>
  <c r="T54" i="8137"/>
  <c r="S54" i="8137"/>
  <c r="R54" i="8137"/>
  <c r="Q54" i="8137"/>
  <c r="P54" i="8137"/>
  <c r="O54" i="8137"/>
  <c r="M54" i="8137"/>
  <c r="L54" i="8137"/>
  <c r="K54" i="8137"/>
  <c r="J54" i="8137"/>
  <c r="I54" i="8137"/>
  <c r="H54" i="8137"/>
  <c r="G54" i="8137"/>
  <c r="F54" i="8137"/>
  <c r="E54" i="8137"/>
  <c r="D54" i="8137"/>
  <c r="C54" i="8137"/>
  <c r="BO53" i="8137"/>
  <c r="BN53" i="8137"/>
  <c r="BM53" i="8137"/>
  <c r="BL53" i="8137"/>
  <c r="BK53" i="8137"/>
  <c r="BJ53" i="8137"/>
  <c r="BH53" i="8137"/>
  <c r="BF53" i="8137"/>
  <c r="BE53" i="8137"/>
  <c r="BD53" i="8137"/>
  <c r="BC53" i="8137"/>
  <c r="BA53" i="8137"/>
  <c r="AZ53" i="8137"/>
  <c r="AY53" i="8137"/>
  <c r="AX53" i="8137"/>
  <c r="AW53" i="8137"/>
  <c r="AV53" i="8137"/>
  <c r="AU53" i="8137"/>
  <c r="AT53" i="8137"/>
  <c r="AS53" i="8137"/>
  <c r="AR53" i="8137"/>
  <c r="AQ53" i="8137"/>
  <c r="AP53" i="8137"/>
  <c r="AO53" i="8137"/>
  <c r="AN53" i="8137"/>
  <c r="AM53" i="8137"/>
  <c r="AL53" i="8137"/>
  <c r="AK53" i="8137"/>
  <c r="AJ53" i="8137"/>
  <c r="AI53" i="8137"/>
  <c r="AH53" i="8137"/>
  <c r="AG53" i="8137"/>
  <c r="AF53" i="8137"/>
  <c r="AE53" i="8137"/>
  <c r="AD53" i="8137"/>
  <c r="AC53" i="8137"/>
  <c r="AB53" i="8137"/>
  <c r="AA53" i="8137"/>
  <c r="Z53" i="8137"/>
  <c r="Y53" i="8137"/>
  <c r="X53" i="8137"/>
  <c r="W53" i="8137"/>
  <c r="V53" i="8137"/>
  <c r="U53" i="8137"/>
  <c r="T53" i="8137"/>
  <c r="S53" i="8137"/>
  <c r="R53" i="8137"/>
  <c r="Q53" i="8137"/>
  <c r="P53" i="8137"/>
  <c r="O53" i="8137"/>
  <c r="N53" i="8137"/>
  <c r="M53" i="8137"/>
  <c r="L53" i="8137"/>
  <c r="K53" i="8137"/>
  <c r="J53" i="8137"/>
  <c r="I53" i="8137"/>
  <c r="H53" i="8137"/>
  <c r="G53" i="8137"/>
  <c r="F53" i="8137"/>
  <c r="E53" i="8137"/>
  <c r="D53" i="8137"/>
  <c r="C53" i="8137"/>
  <c r="BO52" i="8137"/>
  <c r="BN52" i="8137"/>
  <c r="BM52" i="8137"/>
  <c r="BL52" i="8137"/>
  <c r="BK52" i="8137"/>
  <c r="BJ52" i="8137"/>
  <c r="BI52" i="8137"/>
  <c r="BH52" i="8137"/>
  <c r="BF52" i="8137"/>
  <c r="BE52" i="8137"/>
  <c r="BD52" i="8137"/>
  <c r="BC52" i="8137"/>
  <c r="BA52" i="8137"/>
  <c r="AZ52" i="8137"/>
  <c r="AY52" i="8137"/>
  <c r="AX52" i="8137"/>
  <c r="AW52" i="8137"/>
  <c r="AV52" i="8137"/>
  <c r="AU52" i="8137"/>
  <c r="AT52" i="8137"/>
  <c r="AS52" i="8137"/>
  <c r="AR52" i="8137"/>
  <c r="AQ52" i="8137"/>
  <c r="AP52" i="8137"/>
  <c r="AO52" i="8137"/>
  <c r="AN52" i="8137"/>
  <c r="AM52" i="8137"/>
  <c r="AL52" i="8137"/>
  <c r="AK52" i="8137"/>
  <c r="AJ52" i="8137"/>
  <c r="AI52" i="8137"/>
  <c r="AH52" i="8137"/>
  <c r="AG52" i="8137"/>
  <c r="AE52" i="8137"/>
  <c r="AD52" i="8137"/>
  <c r="AC52" i="8137"/>
  <c r="AB52" i="8137"/>
  <c r="AA52" i="8137"/>
  <c r="Z52" i="8137"/>
  <c r="Y52" i="8137"/>
  <c r="W52" i="8137"/>
  <c r="V52" i="8137"/>
  <c r="U52" i="8137"/>
  <c r="T52" i="8137"/>
  <c r="S52" i="8137"/>
  <c r="R52" i="8137"/>
  <c r="Q52" i="8137"/>
  <c r="P52" i="8137"/>
  <c r="O52" i="8137"/>
  <c r="N52" i="8137"/>
  <c r="M52" i="8137"/>
  <c r="L52" i="8137"/>
  <c r="K52" i="8137"/>
  <c r="J52" i="8137"/>
  <c r="I52" i="8137"/>
  <c r="H52" i="8137"/>
  <c r="G52" i="8137"/>
  <c r="F52" i="8137"/>
  <c r="E52" i="8137"/>
  <c r="D52" i="8137"/>
  <c r="C52" i="8137"/>
  <c r="BO51" i="8137"/>
  <c r="BN51" i="8137"/>
  <c r="BM51" i="8137"/>
  <c r="BL51" i="8137"/>
  <c r="BK51" i="8137"/>
  <c r="BJ51" i="8137"/>
  <c r="BI51" i="8137"/>
  <c r="BH51" i="8137"/>
  <c r="BF51" i="8137"/>
  <c r="BE51" i="8137"/>
  <c r="BD51" i="8137"/>
  <c r="BC51" i="8137"/>
  <c r="AZ51" i="8137"/>
  <c r="AY51" i="8137"/>
  <c r="AX51" i="8137"/>
  <c r="AW51" i="8137"/>
  <c r="AV51" i="8137"/>
  <c r="AU51" i="8137"/>
  <c r="AT51" i="8137"/>
  <c r="AS51" i="8137"/>
  <c r="AR51" i="8137"/>
  <c r="AQ51" i="8137"/>
  <c r="AP51" i="8137"/>
  <c r="AO51" i="8137"/>
  <c r="AN51" i="8137"/>
  <c r="AM51" i="8137"/>
  <c r="AL51" i="8137"/>
  <c r="AK51" i="8137"/>
  <c r="AJ51" i="8137"/>
  <c r="AI51" i="8137"/>
  <c r="AH51" i="8137"/>
  <c r="AG51" i="8137"/>
  <c r="AF51" i="8137"/>
  <c r="AE51" i="8137"/>
  <c r="AD51" i="8137"/>
  <c r="AC51" i="8137"/>
  <c r="AB51" i="8137"/>
  <c r="AA51" i="8137"/>
  <c r="Z51" i="8137"/>
  <c r="Y51" i="8137"/>
  <c r="X51" i="8137"/>
  <c r="W51" i="8137"/>
  <c r="V51" i="8137"/>
  <c r="U51" i="8137"/>
  <c r="T51" i="8137"/>
  <c r="S51" i="8137"/>
  <c r="R51" i="8137"/>
  <c r="Q51" i="8137"/>
  <c r="P51" i="8137"/>
  <c r="O51" i="8137"/>
  <c r="N51" i="8137"/>
  <c r="M51" i="8137"/>
  <c r="L51" i="8137"/>
  <c r="K51" i="8137"/>
  <c r="J51" i="8137"/>
  <c r="I51" i="8137"/>
  <c r="H51" i="8137"/>
  <c r="G51" i="8137"/>
  <c r="F51" i="8137"/>
  <c r="E51" i="8137"/>
  <c r="D51" i="8137"/>
  <c r="C51" i="8137"/>
  <c r="BO50" i="8137"/>
  <c r="BN50" i="8137"/>
  <c r="BM50" i="8137"/>
  <c r="BL50" i="8137"/>
  <c r="BK50" i="8137"/>
  <c r="BJ50" i="8137"/>
  <c r="BI50" i="8137"/>
  <c r="BH50" i="8137"/>
  <c r="BF50" i="8137"/>
  <c r="BE50" i="8137"/>
  <c r="BD50" i="8137"/>
  <c r="BC50" i="8137"/>
  <c r="AZ50" i="8137"/>
  <c r="AY50" i="8137"/>
  <c r="AX50" i="8137"/>
  <c r="AW50" i="8137"/>
  <c r="AV50" i="8137"/>
  <c r="AU50" i="8137"/>
  <c r="AT50" i="8137"/>
  <c r="AS50" i="8137"/>
  <c r="AR50" i="8137"/>
  <c r="AQ50" i="8137"/>
  <c r="AP50" i="8137"/>
  <c r="AO50" i="8137"/>
  <c r="AN50" i="8137"/>
  <c r="AM50" i="8137"/>
  <c r="AL50" i="8137"/>
  <c r="AK50" i="8137"/>
  <c r="AJ50" i="8137"/>
  <c r="AI50" i="8137"/>
  <c r="AH50" i="8137"/>
  <c r="AG50" i="8137"/>
  <c r="AF50" i="8137"/>
  <c r="AE50" i="8137"/>
  <c r="AD50" i="8137"/>
  <c r="AC50" i="8137"/>
  <c r="AB50" i="8137"/>
  <c r="AA50" i="8137"/>
  <c r="Z50" i="8137"/>
  <c r="Y50" i="8137"/>
  <c r="X50" i="8137"/>
  <c r="W50" i="8137"/>
  <c r="V50" i="8137"/>
  <c r="U50" i="8137"/>
  <c r="T50" i="8137"/>
  <c r="S50" i="8137"/>
  <c r="R50" i="8137"/>
  <c r="Q50" i="8137"/>
  <c r="P50" i="8137"/>
  <c r="O50" i="8137"/>
  <c r="N50" i="8137"/>
  <c r="M50" i="8137"/>
  <c r="L50" i="8137"/>
  <c r="K50" i="8137"/>
  <c r="J50" i="8137"/>
  <c r="I50" i="8137"/>
  <c r="H50" i="8137"/>
  <c r="G50" i="8137"/>
  <c r="F50" i="8137"/>
  <c r="E50" i="8137"/>
  <c r="D50" i="8137"/>
  <c r="C50" i="8137"/>
  <c r="BM49" i="8137"/>
  <c r="BL49" i="8137"/>
  <c r="BK49" i="8137"/>
  <c r="BJ49" i="8137"/>
  <c r="BI49" i="8137"/>
  <c r="BH49" i="8137"/>
  <c r="BF49" i="8137"/>
  <c r="BE49" i="8137"/>
  <c r="BD49" i="8137"/>
  <c r="BC49" i="8137"/>
  <c r="AY49" i="8137"/>
  <c r="AX49" i="8137"/>
  <c r="AW49" i="8137"/>
  <c r="AV49" i="8137"/>
  <c r="AU49" i="8137"/>
  <c r="AT49" i="8137"/>
  <c r="AS49" i="8137"/>
  <c r="AR49" i="8137"/>
  <c r="AQ49" i="8137"/>
  <c r="AP49" i="8137"/>
  <c r="AO49" i="8137"/>
  <c r="AN49" i="8137"/>
  <c r="AM49" i="8137"/>
  <c r="AL49" i="8137"/>
  <c r="AK49" i="8137"/>
  <c r="AJ49" i="8137"/>
  <c r="AI49" i="8137"/>
  <c r="AH49" i="8137"/>
  <c r="AG49" i="8137"/>
  <c r="AF49" i="8137"/>
  <c r="AE49" i="8137"/>
  <c r="AD49" i="8137"/>
  <c r="AB49" i="8137"/>
  <c r="AA49" i="8137"/>
  <c r="Z49" i="8137"/>
  <c r="Y49" i="8137"/>
  <c r="X49" i="8137"/>
  <c r="W49" i="8137"/>
  <c r="V49" i="8137"/>
  <c r="U49" i="8137"/>
  <c r="T49" i="8137"/>
  <c r="S49" i="8137"/>
  <c r="R49" i="8137"/>
  <c r="Q49" i="8137"/>
  <c r="P49" i="8137"/>
  <c r="O49" i="8137"/>
  <c r="N49" i="8137"/>
  <c r="M49" i="8137"/>
  <c r="L49" i="8137"/>
  <c r="K49" i="8137"/>
  <c r="J49" i="8137"/>
  <c r="I49" i="8137"/>
  <c r="H49" i="8137"/>
  <c r="G49" i="8137"/>
  <c r="F49" i="8137"/>
  <c r="E49" i="8137"/>
  <c r="D49" i="8137"/>
  <c r="C49" i="8137"/>
  <c r="BM48" i="8137"/>
  <c r="BL48" i="8137"/>
  <c r="BK48" i="8137"/>
  <c r="BJ48" i="8137"/>
  <c r="BI48" i="8137"/>
  <c r="BH48" i="8137"/>
  <c r="BG48" i="8137"/>
  <c r="BF48" i="8137"/>
  <c r="BE48" i="8137"/>
  <c r="BD48" i="8137"/>
  <c r="BC48" i="8137"/>
  <c r="BB48" i="8137"/>
  <c r="BA48" i="8137"/>
  <c r="AY48" i="8137"/>
  <c r="AX48" i="8137"/>
  <c r="AW48" i="8137"/>
  <c r="AV48" i="8137"/>
  <c r="AU48" i="8137"/>
  <c r="AT48" i="8137"/>
  <c r="AS48" i="8137"/>
  <c r="AR48" i="8137"/>
  <c r="AQ48" i="8137"/>
  <c r="AP48" i="8137"/>
  <c r="AO48" i="8137"/>
  <c r="AN48" i="8137"/>
  <c r="AM48" i="8137"/>
  <c r="AL48" i="8137"/>
  <c r="AK48" i="8137"/>
  <c r="AJ48" i="8137"/>
  <c r="AI48" i="8137"/>
  <c r="AH48" i="8137"/>
  <c r="AG48" i="8137"/>
  <c r="AF48" i="8137"/>
  <c r="AE48" i="8137"/>
  <c r="AD48" i="8137"/>
  <c r="AB48" i="8137"/>
  <c r="AA48" i="8137"/>
  <c r="Z48" i="8137"/>
  <c r="Y48" i="8137"/>
  <c r="X48" i="8137"/>
  <c r="W48" i="8137"/>
  <c r="V48" i="8137"/>
  <c r="U48" i="8137"/>
  <c r="T48" i="8137"/>
  <c r="S48" i="8137"/>
  <c r="R48" i="8137"/>
  <c r="Q48" i="8137"/>
  <c r="P48" i="8137"/>
  <c r="O48" i="8137"/>
  <c r="N48" i="8137"/>
  <c r="M48" i="8137"/>
  <c r="L48" i="8137"/>
  <c r="K48" i="8137"/>
  <c r="J48" i="8137"/>
  <c r="I48" i="8137"/>
  <c r="H48" i="8137"/>
  <c r="G48" i="8137"/>
  <c r="F48" i="8137"/>
  <c r="E48" i="8137"/>
  <c r="D48" i="8137"/>
  <c r="C48" i="8137"/>
  <c r="BM47" i="8137"/>
  <c r="BL47" i="8137"/>
  <c r="BK47" i="8137"/>
  <c r="BJ47" i="8137"/>
  <c r="BI47" i="8137"/>
  <c r="BH47" i="8137"/>
  <c r="BG47" i="8137"/>
  <c r="BF47" i="8137"/>
  <c r="BE47" i="8137"/>
  <c r="BD47" i="8137"/>
  <c r="BC47" i="8137"/>
  <c r="BB47" i="8137"/>
  <c r="BA47" i="8137"/>
  <c r="AY47" i="8137"/>
  <c r="AX47" i="8137"/>
  <c r="AW47" i="8137"/>
  <c r="AV47" i="8137"/>
  <c r="AU47" i="8137"/>
  <c r="AT47" i="8137"/>
  <c r="AS47" i="8137"/>
  <c r="AR47" i="8137"/>
  <c r="AQ47" i="8137"/>
  <c r="AP47" i="8137"/>
  <c r="AO47" i="8137"/>
  <c r="AN47" i="8137"/>
  <c r="AM47" i="8137"/>
  <c r="AL47" i="8137"/>
  <c r="AK47" i="8137"/>
  <c r="AJ47" i="8137"/>
  <c r="AI47" i="8137"/>
  <c r="AH47" i="8137"/>
  <c r="AG47" i="8137"/>
  <c r="AF47" i="8137"/>
  <c r="AE47" i="8137"/>
  <c r="AD47" i="8137"/>
  <c r="AB47" i="8137"/>
  <c r="AA47" i="8137"/>
  <c r="Z47" i="8137"/>
  <c r="Y47" i="8137"/>
  <c r="X47" i="8137"/>
  <c r="W47" i="8137"/>
  <c r="V47" i="8137"/>
  <c r="U47" i="8137"/>
  <c r="T47" i="8137"/>
  <c r="S47" i="8137"/>
  <c r="R47" i="8137"/>
  <c r="Q47" i="8137"/>
  <c r="P47" i="8137"/>
  <c r="O47" i="8137"/>
  <c r="N47" i="8137"/>
  <c r="M47" i="8137"/>
  <c r="L47" i="8137"/>
  <c r="K47" i="8137"/>
  <c r="J47" i="8137"/>
  <c r="I47" i="8137"/>
  <c r="H47" i="8137"/>
  <c r="G47" i="8137"/>
  <c r="F47" i="8137"/>
  <c r="E47" i="8137"/>
  <c r="D47" i="8137"/>
  <c r="C47" i="8137"/>
  <c r="BO46" i="8137"/>
  <c r="BN46" i="8137"/>
  <c r="BM46" i="8137"/>
  <c r="BL46" i="8137"/>
  <c r="BK46" i="8137"/>
  <c r="BJ46" i="8137"/>
  <c r="BI46" i="8137"/>
  <c r="BH46" i="8137"/>
  <c r="BG46" i="8137"/>
  <c r="BF46" i="8137"/>
  <c r="BE46" i="8137"/>
  <c r="BD46" i="8137"/>
  <c r="BC46" i="8137"/>
  <c r="BB46" i="8137"/>
  <c r="BA46" i="8137"/>
  <c r="AZ46" i="8137"/>
  <c r="AY46" i="8137"/>
  <c r="AX46" i="8137"/>
  <c r="AW46" i="8137"/>
  <c r="AV46" i="8137"/>
  <c r="AU46" i="8137"/>
  <c r="AT46" i="8137"/>
  <c r="AS46" i="8137"/>
  <c r="AR46" i="8137"/>
  <c r="AQ46" i="8137"/>
  <c r="AP46" i="8137"/>
  <c r="AO46" i="8137"/>
  <c r="AN46" i="8137"/>
  <c r="AM46" i="8137"/>
  <c r="AL46" i="8137"/>
  <c r="AK46" i="8137"/>
  <c r="AJ46" i="8137"/>
  <c r="AI46" i="8137"/>
  <c r="AH46" i="8137"/>
  <c r="AG46" i="8137"/>
  <c r="AF46" i="8137"/>
  <c r="AE46" i="8137"/>
  <c r="AD46" i="8137"/>
  <c r="AB46" i="8137"/>
  <c r="AA46" i="8137"/>
  <c r="Z46" i="8137"/>
  <c r="Y46" i="8137"/>
  <c r="X46" i="8137"/>
  <c r="W46" i="8137"/>
  <c r="V46" i="8137"/>
  <c r="U46" i="8137"/>
  <c r="T46" i="8137"/>
  <c r="S46" i="8137"/>
  <c r="R46" i="8137"/>
  <c r="Q46" i="8137"/>
  <c r="P46" i="8137"/>
  <c r="O46" i="8137"/>
  <c r="N46" i="8137"/>
  <c r="M46" i="8137"/>
  <c r="L46" i="8137"/>
  <c r="K46" i="8137"/>
  <c r="J46" i="8137"/>
  <c r="I46" i="8137"/>
  <c r="H46" i="8137"/>
  <c r="G46" i="8137"/>
  <c r="F46" i="8137"/>
  <c r="E46" i="8137"/>
  <c r="D46" i="8137"/>
  <c r="C46" i="8137"/>
  <c r="BO45" i="8137"/>
  <c r="BN45" i="8137"/>
  <c r="BM45" i="8137"/>
  <c r="BL45" i="8137"/>
  <c r="BK45" i="8137"/>
  <c r="BJ45" i="8137"/>
  <c r="BI45" i="8137"/>
  <c r="BH45" i="8137"/>
  <c r="BG45" i="8137"/>
  <c r="BF45" i="8137"/>
  <c r="BE45" i="8137"/>
  <c r="BD45" i="8137"/>
  <c r="BC45" i="8137"/>
  <c r="BB45" i="8137"/>
  <c r="BA45" i="8137"/>
  <c r="AZ45" i="8137"/>
  <c r="AY45" i="8137"/>
  <c r="AX45" i="8137"/>
  <c r="AW45" i="8137"/>
  <c r="AV45" i="8137"/>
  <c r="AU45" i="8137"/>
  <c r="AT45" i="8137"/>
  <c r="AS45" i="8137"/>
  <c r="AR45" i="8137"/>
  <c r="AQ45" i="8137"/>
  <c r="AP45" i="8137"/>
  <c r="AO45" i="8137"/>
  <c r="AN45" i="8137"/>
  <c r="AM45" i="8137"/>
  <c r="AL45" i="8137"/>
  <c r="AK45" i="8137"/>
  <c r="AJ45" i="8137"/>
  <c r="AI45" i="8137"/>
  <c r="AH45" i="8137"/>
  <c r="AG45" i="8137"/>
  <c r="AF45" i="8137"/>
  <c r="AE45" i="8137"/>
  <c r="AD45" i="8137"/>
  <c r="AC45" i="8137"/>
  <c r="AB45" i="8137"/>
  <c r="AA45" i="8137"/>
  <c r="Z45" i="8137"/>
  <c r="Y45" i="8137"/>
  <c r="X45" i="8137"/>
  <c r="W45" i="8137"/>
  <c r="V45" i="8137"/>
  <c r="U45" i="8137"/>
  <c r="T45" i="8137"/>
  <c r="S45" i="8137"/>
  <c r="R45" i="8137"/>
  <c r="Q45" i="8137"/>
  <c r="P45" i="8137"/>
  <c r="O45" i="8137"/>
  <c r="N45" i="8137"/>
  <c r="M45" i="8137"/>
  <c r="L45" i="8137"/>
  <c r="K45" i="8137"/>
  <c r="J45" i="8137"/>
  <c r="I45" i="8137"/>
  <c r="H45" i="8137"/>
  <c r="G45" i="8137"/>
  <c r="F45" i="8137"/>
  <c r="E45" i="8137"/>
  <c r="D45" i="8137"/>
  <c r="C45" i="8137"/>
  <c r="BO44" i="8137"/>
  <c r="BN44" i="8137"/>
  <c r="BM44" i="8137"/>
  <c r="BL44" i="8137"/>
  <c r="BK44" i="8137"/>
  <c r="BJ44" i="8137"/>
  <c r="BI44" i="8137"/>
  <c r="BH44" i="8137"/>
  <c r="BG44" i="8137"/>
  <c r="BF44" i="8137"/>
  <c r="BE44" i="8137"/>
  <c r="BD44" i="8137"/>
  <c r="BC44" i="8137"/>
  <c r="BB44" i="8137"/>
  <c r="BA44" i="8137"/>
  <c r="AZ44" i="8137"/>
  <c r="AY44" i="8137"/>
  <c r="AX44" i="8137"/>
  <c r="AW44" i="8137"/>
  <c r="AV44" i="8137"/>
  <c r="AU44" i="8137"/>
  <c r="AT44" i="8137"/>
  <c r="AS44" i="8137"/>
  <c r="AR44" i="8137"/>
  <c r="AQ44" i="8137"/>
  <c r="AP44" i="8137"/>
  <c r="AO44" i="8137"/>
  <c r="AN44" i="8137"/>
  <c r="AM44" i="8137"/>
  <c r="AL44" i="8137"/>
  <c r="AK44" i="8137"/>
  <c r="AJ44" i="8137"/>
  <c r="AI44" i="8137"/>
  <c r="AH44" i="8137"/>
  <c r="AG44" i="8137"/>
  <c r="AF44" i="8137"/>
  <c r="AE44" i="8137"/>
  <c r="AD44" i="8137"/>
  <c r="AC44" i="8137"/>
  <c r="AB44" i="8137"/>
  <c r="AA44" i="8137"/>
  <c r="Z44" i="8137"/>
  <c r="Y44" i="8137"/>
  <c r="X44" i="8137"/>
  <c r="W44" i="8137"/>
  <c r="V44" i="8137"/>
  <c r="U44" i="8137"/>
  <c r="T44" i="8137"/>
  <c r="S44" i="8137"/>
  <c r="R44" i="8137"/>
  <c r="Q44" i="8137"/>
  <c r="P44" i="8137"/>
  <c r="O44" i="8137"/>
  <c r="N44" i="8137"/>
  <c r="M44" i="8137"/>
  <c r="L44" i="8137"/>
  <c r="K44" i="8137"/>
  <c r="J44" i="8137"/>
  <c r="I44" i="8137"/>
  <c r="H44" i="8137"/>
  <c r="G44" i="8137"/>
  <c r="F44" i="8137"/>
  <c r="E44" i="8137"/>
  <c r="D44" i="8137"/>
  <c r="C44" i="8137"/>
  <c r="Q18" i="8134"/>
  <c r="Q17" i="8134"/>
  <c r="Q16" i="8134"/>
  <c r="Q15" i="8134"/>
  <c r="Q14" i="8134"/>
  <c r="Q13" i="8134"/>
  <c r="Q12" i="8134"/>
  <c r="Q11" i="8134"/>
  <c r="Q10" i="8134"/>
  <c r="Q9" i="8134"/>
  <c r="Q8" i="8134"/>
  <c r="Q7" i="8134"/>
  <c r="Q6" i="8134"/>
  <c r="Q18" i="8133"/>
  <c r="Q17" i="8133"/>
  <c r="Q16" i="8133"/>
  <c r="Q15" i="8133"/>
  <c r="Q14" i="8133"/>
  <c r="Q13" i="8133"/>
  <c r="Q12" i="8133"/>
  <c r="Q11" i="8133"/>
  <c r="Q10" i="8133"/>
  <c r="Q9" i="8133"/>
  <c r="Q8" i="8133"/>
  <c r="Q7" i="8133"/>
  <c r="Q6" i="8133"/>
  <c r="Q18" i="8132"/>
  <c r="Q17" i="8132"/>
  <c r="Q16" i="8132"/>
  <c r="Q15" i="8132"/>
  <c r="Q14" i="8132"/>
  <c r="Q13" i="8132"/>
  <c r="Q12" i="8132"/>
  <c r="Q11" i="8132"/>
  <c r="Q10" i="8132"/>
  <c r="Q9" i="8132"/>
  <c r="Q8" i="8132"/>
  <c r="Q7" i="8132"/>
  <c r="Q6" i="8132"/>
  <c r="Q16" i="8131"/>
  <c r="Q15" i="8131"/>
  <c r="Q14" i="8131"/>
  <c r="Q13" i="8131"/>
  <c r="Q12" i="8131"/>
  <c r="Q11" i="8131"/>
  <c r="Q10" i="8131"/>
  <c r="Q9" i="8131"/>
  <c r="Q8" i="8131"/>
  <c r="Q7" i="8131"/>
  <c r="Q6" i="8131"/>
  <c r="Q18" i="8130"/>
  <c r="Q17" i="8130"/>
  <c r="Q16" i="8130"/>
  <c r="Q15" i="8130"/>
  <c r="Q14" i="8130"/>
  <c r="Q13" i="8130"/>
  <c r="Q12" i="8130"/>
  <c r="Q11" i="8130"/>
  <c r="Q10" i="8130"/>
  <c r="Q9" i="8130"/>
  <c r="Q8" i="8130"/>
  <c r="Q7" i="8130"/>
  <c r="Q6" i="8130"/>
  <c r="Q18" i="8129"/>
  <c r="Q17" i="8129"/>
  <c r="Q16" i="8129"/>
  <c r="Q15" i="8129"/>
  <c r="Q14" i="8129"/>
  <c r="Q13" i="8129"/>
  <c r="Q12" i="8129"/>
  <c r="Q11" i="8129"/>
  <c r="Q10" i="8129"/>
  <c r="Q9" i="8129"/>
  <c r="Q8" i="8129"/>
  <c r="Q7" i="8129"/>
  <c r="Q6" i="8129"/>
  <c r="Q18" i="8128"/>
  <c r="Q17" i="8128"/>
  <c r="Q16" i="8128"/>
  <c r="Q15" i="8128"/>
  <c r="Q14" i="8128"/>
  <c r="Q13" i="8128"/>
  <c r="Q12" i="8128"/>
  <c r="Q11" i="8128"/>
  <c r="Q10" i="8128"/>
  <c r="Q9" i="8128"/>
  <c r="Q8" i="8128"/>
  <c r="Q7" i="8128"/>
  <c r="Q6" i="8128"/>
  <c r="G190" i="8127"/>
  <c r="O189" i="8127"/>
  <c r="K189" i="8127"/>
  <c r="S188" i="8127"/>
  <c r="G186" i="8127"/>
  <c r="T185" i="8127"/>
  <c r="S185" i="8127"/>
  <c r="K185" i="8127"/>
  <c r="C185" i="8127"/>
  <c r="P182" i="8127"/>
  <c r="O182" i="8127"/>
  <c r="H182" i="8127"/>
  <c r="G182" i="8127"/>
  <c r="T181" i="8127"/>
  <c r="S181" i="8127"/>
  <c r="K181" i="8127"/>
  <c r="C181" i="8127"/>
  <c r="V176" i="8127"/>
  <c r="V190" i="8127" s="1"/>
  <c r="U176" i="8127"/>
  <c r="U190" i="8127" s="1"/>
  <c r="T176" i="8127"/>
  <c r="T190" i="8127" s="1"/>
  <c r="S176" i="8127"/>
  <c r="S190" i="8127" s="1"/>
  <c r="R176" i="8127"/>
  <c r="R190" i="8127" s="1"/>
  <c r="P176" i="8127"/>
  <c r="O176" i="8127"/>
  <c r="O190" i="8127" s="1"/>
  <c r="N176" i="8127"/>
  <c r="N190" i="8127" s="1"/>
  <c r="M176" i="8127"/>
  <c r="M190" i="8127" s="1"/>
  <c r="L176" i="8127"/>
  <c r="K176" i="8127"/>
  <c r="K190" i="8127" s="1"/>
  <c r="J176" i="8127"/>
  <c r="J190" i="8127" s="1"/>
  <c r="I176" i="8127"/>
  <c r="I190" i="8127" s="1"/>
  <c r="H176" i="8127"/>
  <c r="G176" i="8127"/>
  <c r="F176" i="8127"/>
  <c r="F190" i="8127" s="1"/>
  <c r="E176" i="8127"/>
  <c r="E190" i="8127" s="1"/>
  <c r="D176" i="8127"/>
  <c r="C176" i="8127"/>
  <c r="C190" i="8127" s="1"/>
  <c r="V175" i="8127"/>
  <c r="V189" i="8127" s="1"/>
  <c r="U175" i="8127"/>
  <c r="U189" i="8127" s="1"/>
  <c r="T175" i="8127"/>
  <c r="S175" i="8127"/>
  <c r="S189" i="8127" s="1"/>
  <c r="R175" i="8127"/>
  <c r="R189" i="8127" s="1"/>
  <c r="P175" i="8127"/>
  <c r="O175" i="8127"/>
  <c r="N175" i="8127"/>
  <c r="N189" i="8127" s="1"/>
  <c r="M175" i="8127"/>
  <c r="M189" i="8127" s="1"/>
  <c r="L175" i="8127"/>
  <c r="K175" i="8127"/>
  <c r="J175" i="8127"/>
  <c r="J189" i="8127" s="1"/>
  <c r="I175" i="8127"/>
  <c r="I189" i="8127" s="1"/>
  <c r="H175" i="8127"/>
  <c r="G175" i="8127"/>
  <c r="G189" i="8127" s="1"/>
  <c r="F175" i="8127"/>
  <c r="F189" i="8127" s="1"/>
  <c r="E175" i="8127"/>
  <c r="E189" i="8127" s="1"/>
  <c r="D175" i="8127"/>
  <c r="C175" i="8127"/>
  <c r="C189" i="8127" s="1"/>
  <c r="V174" i="8127"/>
  <c r="V188" i="8127" s="1"/>
  <c r="U174" i="8127"/>
  <c r="U188" i="8127" s="1"/>
  <c r="T174" i="8127"/>
  <c r="S174" i="8127"/>
  <c r="R174" i="8127"/>
  <c r="R188" i="8127" s="1"/>
  <c r="P174" i="8127"/>
  <c r="P188" i="8127" s="1"/>
  <c r="O174" i="8127"/>
  <c r="N174" i="8127"/>
  <c r="N188" i="8127" s="1"/>
  <c r="M174" i="8127"/>
  <c r="M188" i="8127" s="1"/>
  <c r="L174" i="8127"/>
  <c r="L188" i="8127" s="1"/>
  <c r="K174" i="8127"/>
  <c r="K188" i="8127" s="1"/>
  <c r="J174" i="8127"/>
  <c r="J188" i="8127" s="1"/>
  <c r="I174" i="8127"/>
  <c r="I188" i="8127" s="1"/>
  <c r="H174" i="8127"/>
  <c r="H188" i="8127" s="1"/>
  <c r="G174" i="8127"/>
  <c r="G188" i="8127" s="1"/>
  <c r="F174" i="8127"/>
  <c r="F188" i="8127" s="1"/>
  <c r="E174" i="8127"/>
  <c r="E188" i="8127" s="1"/>
  <c r="D174" i="8127"/>
  <c r="D188" i="8127" s="1"/>
  <c r="C174" i="8127"/>
  <c r="V173" i="8127"/>
  <c r="V187" i="8127" s="1"/>
  <c r="U173" i="8127"/>
  <c r="U187" i="8127" s="1"/>
  <c r="T173" i="8127"/>
  <c r="T187" i="8127" s="1"/>
  <c r="S173" i="8127"/>
  <c r="R173" i="8127"/>
  <c r="R187" i="8127" s="1"/>
  <c r="P173" i="8127"/>
  <c r="P187" i="8127" s="1"/>
  <c r="O173" i="8127"/>
  <c r="O187" i="8127" s="1"/>
  <c r="N173" i="8127"/>
  <c r="N187" i="8127" s="1"/>
  <c r="M173" i="8127"/>
  <c r="M187" i="8127" s="1"/>
  <c r="L173" i="8127"/>
  <c r="L187" i="8127" s="1"/>
  <c r="K173" i="8127"/>
  <c r="K187" i="8127" s="1"/>
  <c r="J173" i="8127"/>
  <c r="J187" i="8127" s="1"/>
  <c r="I173" i="8127"/>
  <c r="I187" i="8127" s="1"/>
  <c r="H173" i="8127"/>
  <c r="H187" i="8127" s="1"/>
  <c r="G173" i="8127"/>
  <c r="G187" i="8127" s="1"/>
  <c r="F173" i="8127"/>
  <c r="F187" i="8127" s="1"/>
  <c r="E173" i="8127"/>
  <c r="E187" i="8127" s="1"/>
  <c r="D173" i="8127"/>
  <c r="D187" i="8127" s="1"/>
  <c r="C173" i="8127"/>
  <c r="C188" i="8127" s="1"/>
  <c r="V172" i="8127"/>
  <c r="V186" i="8127" s="1"/>
  <c r="U172" i="8127"/>
  <c r="U186" i="8127" s="1"/>
  <c r="T172" i="8127"/>
  <c r="T186" i="8127" s="1"/>
  <c r="S172" i="8127"/>
  <c r="S186" i="8127" s="1"/>
  <c r="R172" i="8127"/>
  <c r="R186" i="8127" s="1"/>
  <c r="P172" i="8127"/>
  <c r="O172" i="8127"/>
  <c r="O186" i="8127" s="1"/>
  <c r="N172" i="8127"/>
  <c r="N186" i="8127" s="1"/>
  <c r="M172" i="8127"/>
  <c r="M186" i="8127" s="1"/>
  <c r="L172" i="8127"/>
  <c r="K172" i="8127"/>
  <c r="K186" i="8127" s="1"/>
  <c r="J172" i="8127"/>
  <c r="J186" i="8127" s="1"/>
  <c r="I172" i="8127"/>
  <c r="I186" i="8127" s="1"/>
  <c r="H172" i="8127"/>
  <c r="G172" i="8127"/>
  <c r="F172" i="8127"/>
  <c r="F186" i="8127" s="1"/>
  <c r="E172" i="8127"/>
  <c r="E186" i="8127" s="1"/>
  <c r="D172" i="8127"/>
  <c r="D186" i="8127" s="1"/>
  <c r="C172" i="8127"/>
  <c r="C186" i="8127" s="1"/>
  <c r="V171" i="8127"/>
  <c r="V185" i="8127" s="1"/>
  <c r="U171" i="8127"/>
  <c r="U185" i="8127" s="1"/>
  <c r="T171" i="8127"/>
  <c r="S171" i="8127"/>
  <c r="R171" i="8127"/>
  <c r="R185" i="8127" s="1"/>
  <c r="P171" i="8127"/>
  <c r="P185" i="8127" s="1"/>
  <c r="O171" i="8127"/>
  <c r="O185" i="8127" s="1"/>
  <c r="N171" i="8127"/>
  <c r="N185" i="8127" s="1"/>
  <c r="M171" i="8127"/>
  <c r="M185" i="8127" s="1"/>
  <c r="L171" i="8127"/>
  <c r="K171" i="8127"/>
  <c r="J171" i="8127"/>
  <c r="J185" i="8127" s="1"/>
  <c r="I171" i="8127"/>
  <c r="I185" i="8127" s="1"/>
  <c r="H171" i="8127"/>
  <c r="H185" i="8127" s="1"/>
  <c r="G171" i="8127"/>
  <c r="G185" i="8127" s="1"/>
  <c r="F171" i="8127"/>
  <c r="F185" i="8127" s="1"/>
  <c r="E171" i="8127"/>
  <c r="E185" i="8127" s="1"/>
  <c r="D171" i="8127"/>
  <c r="C171" i="8127"/>
  <c r="V170" i="8127"/>
  <c r="V184" i="8127" s="1"/>
  <c r="U170" i="8127"/>
  <c r="U184" i="8127" s="1"/>
  <c r="T170" i="8127"/>
  <c r="T184" i="8127" s="1"/>
  <c r="S170" i="8127"/>
  <c r="S184" i="8127" s="1"/>
  <c r="R170" i="8127"/>
  <c r="R184" i="8127" s="1"/>
  <c r="P170" i="8127"/>
  <c r="P184" i="8127" s="1"/>
  <c r="O170" i="8127"/>
  <c r="N170" i="8127"/>
  <c r="N184" i="8127" s="1"/>
  <c r="M170" i="8127"/>
  <c r="M184" i="8127" s="1"/>
  <c r="L170" i="8127"/>
  <c r="L184" i="8127" s="1"/>
  <c r="K170" i="8127"/>
  <c r="K184" i="8127" s="1"/>
  <c r="J170" i="8127"/>
  <c r="J184" i="8127" s="1"/>
  <c r="I170" i="8127"/>
  <c r="I184" i="8127" s="1"/>
  <c r="H170" i="8127"/>
  <c r="H184" i="8127" s="1"/>
  <c r="G170" i="8127"/>
  <c r="F170" i="8127"/>
  <c r="F184" i="8127" s="1"/>
  <c r="E170" i="8127"/>
  <c r="E184" i="8127" s="1"/>
  <c r="D170" i="8127"/>
  <c r="D184" i="8127" s="1"/>
  <c r="C170" i="8127"/>
  <c r="C184" i="8127" s="1"/>
  <c r="V169" i="8127"/>
  <c r="V183" i="8127" s="1"/>
  <c r="U169" i="8127"/>
  <c r="U183" i="8127" s="1"/>
  <c r="T169" i="8127"/>
  <c r="T183" i="8127" s="1"/>
  <c r="S169" i="8127"/>
  <c r="R169" i="8127"/>
  <c r="R183" i="8127" s="1"/>
  <c r="P169" i="8127"/>
  <c r="P183" i="8127" s="1"/>
  <c r="O169" i="8127"/>
  <c r="O184" i="8127" s="1"/>
  <c r="N169" i="8127"/>
  <c r="N183" i="8127" s="1"/>
  <c r="M169" i="8127"/>
  <c r="M183" i="8127" s="1"/>
  <c r="L169" i="8127"/>
  <c r="L183" i="8127" s="1"/>
  <c r="K169" i="8127"/>
  <c r="K183" i="8127" s="1"/>
  <c r="J169" i="8127"/>
  <c r="J183" i="8127" s="1"/>
  <c r="I169" i="8127"/>
  <c r="I183" i="8127" s="1"/>
  <c r="H169" i="8127"/>
  <c r="H183" i="8127" s="1"/>
  <c r="G169" i="8127"/>
  <c r="G183" i="8127" s="1"/>
  <c r="F169" i="8127"/>
  <c r="F183" i="8127" s="1"/>
  <c r="E169" i="8127"/>
  <c r="E183" i="8127" s="1"/>
  <c r="D169" i="8127"/>
  <c r="D183" i="8127" s="1"/>
  <c r="C169" i="8127"/>
  <c r="C183" i="8127" s="1"/>
  <c r="V168" i="8127"/>
  <c r="V182" i="8127" s="1"/>
  <c r="U168" i="8127"/>
  <c r="U182" i="8127" s="1"/>
  <c r="T168" i="8127"/>
  <c r="T182" i="8127" s="1"/>
  <c r="S168" i="8127"/>
  <c r="S183" i="8127" s="1"/>
  <c r="R168" i="8127"/>
  <c r="R182" i="8127" s="1"/>
  <c r="P168" i="8127"/>
  <c r="O168" i="8127"/>
  <c r="N168" i="8127"/>
  <c r="N182" i="8127" s="1"/>
  <c r="M168" i="8127"/>
  <c r="M182" i="8127" s="1"/>
  <c r="L168" i="8127"/>
  <c r="L182" i="8127" s="1"/>
  <c r="K168" i="8127"/>
  <c r="K182" i="8127" s="1"/>
  <c r="J168" i="8127"/>
  <c r="J182" i="8127" s="1"/>
  <c r="I168" i="8127"/>
  <c r="I182" i="8127" s="1"/>
  <c r="H168" i="8127"/>
  <c r="G168" i="8127"/>
  <c r="F168" i="8127"/>
  <c r="F182" i="8127" s="1"/>
  <c r="E168" i="8127"/>
  <c r="E182" i="8127" s="1"/>
  <c r="D168" i="8127"/>
  <c r="D182" i="8127" s="1"/>
  <c r="C168" i="8127"/>
  <c r="C182" i="8127" s="1"/>
  <c r="V167" i="8127"/>
  <c r="V181" i="8127" s="1"/>
  <c r="U167" i="8127"/>
  <c r="U181" i="8127" s="1"/>
  <c r="T167" i="8127"/>
  <c r="S167" i="8127"/>
  <c r="R167" i="8127"/>
  <c r="R181" i="8127" s="1"/>
  <c r="P167" i="8127"/>
  <c r="P181" i="8127" s="1"/>
  <c r="O167" i="8127"/>
  <c r="O181" i="8127" s="1"/>
  <c r="N167" i="8127"/>
  <c r="N181" i="8127" s="1"/>
  <c r="M167" i="8127"/>
  <c r="M181" i="8127" s="1"/>
  <c r="L167" i="8127"/>
  <c r="K167" i="8127"/>
  <c r="J167" i="8127"/>
  <c r="J181" i="8127" s="1"/>
  <c r="I167" i="8127"/>
  <c r="I181" i="8127" s="1"/>
  <c r="H167" i="8127"/>
  <c r="H181" i="8127" s="1"/>
  <c r="G167" i="8127"/>
  <c r="G181" i="8127" s="1"/>
  <c r="F167" i="8127"/>
  <c r="F181" i="8127" s="1"/>
  <c r="E167" i="8127"/>
  <c r="E181" i="8127" s="1"/>
  <c r="D167" i="8127"/>
  <c r="C167" i="8127"/>
  <c r="V166" i="8127"/>
  <c r="V180" i="8127" s="1"/>
  <c r="U166" i="8127"/>
  <c r="U180" i="8127" s="1"/>
  <c r="T166" i="8127"/>
  <c r="T180" i="8127" s="1"/>
  <c r="S166" i="8127"/>
  <c r="S180" i="8127" s="1"/>
  <c r="R166" i="8127"/>
  <c r="R180" i="8127" s="1"/>
  <c r="P166" i="8127"/>
  <c r="P180" i="8127" s="1"/>
  <c r="O166" i="8127"/>
  <c r="N166" i="8127"/>
  <c r="N180" i="8127" s="1"/>
  <c r="M166" i="8127"/>
  <c r="M180" i="8127" s="1"/>
  <c r="L166" i="8127"/>
  <c r="L180" i="8127" s="1"/>
  <c r="K166" i="8127"/>
  <c r="K180" i="8127" s="1"/>
  <c r="J166" i="8127"/>
  <c r="J180" i="8127" s="1"/>
  <c r="I166" i="8127"/>
  <c r="I180" i="8127" s="1"/>
  <c r="H166" i="8127"/>
  <c r="H180" i="8127" s="1"/>
  <c r="G166" i="8127"/>
  <c r="F166" i="8127"/>
  <c r="F180" i="8127" s="1"/>
  <c r="E166" i="8127"/>
  <c r="E180" i="8127" s="1"/>
  <c r="D166" i="8127"/>
  <c r="D180" i="8127" s="1"/>
  <c r="C166" i="8127"/>
  <c r="C180" i="8127" s="1"/>
  <c r="V165" i="8127"/>
  <c r="V179" i="8127" s="1"/>
  <c r="U165" i="8127"/>
  <c r="U179" i="8127" s="1"/>
  <c r="T165" i="8127"/>
  <c r="T179" i="8127" s="1"/>
  <c r="S165" i="8127"/>
  <c r="R165" i="8127"/>
  <c r="R179" i="8127" s="1"/>
  <c r="P165" i="8127"/>
  <c r="P179" i="8127" s="1"/>
  <c r="O165" i="8127"/>
  <c r="O180" i="8127" s="1"/>
  <c r="N165" i="8127"/>
  <c r="N179" i="8127" s="1"/>
  <c r="M165" i="8127"/>
  <c r="M179" i="8127" s="1"/>
  <c r="L165" i="8127"/>
  <c r="L179" i="8127" s="1"/>
  <c r="K165" i="8127"/>
  <c r="K179" i="8127" s="1"/>
  <c r="J165" i="8127"/>
  <c r="J179" i="8127" s="1"/>
  <c r="I165" i="8127"/>
  <c r="I179" i="8127" s="1"/>
  <c r="H165" i="8127"/>
  <c r="H179" i="8127" s="1"/>
  <c r="G165" i="8127"/>
  <c r="G180" i="8127" s="1"/>
  <c r="F165" i="8127"/>
  <c r="F179" i="8127" s="1"/>
  <c r="E165" i="8127"/>
  <c r="E179" i="8127" s="1"/>
  <c r="D165" i="8127"/>
  <c r="D179" i="8127" s="1"/>
  <c r="C165" i="8127"/>
  <c r="C179" i="8127" s="1"/>
  <c r="V164" i="8127"/>
  <c r="U164" i="8127"/>
  <c r="T164" i="8127"/>
  <c r="S164" i="8127"/>
  <c r="S179" i="8127" s="1"/>
  <c r="R164" i="8127"/>
  <c r="P164" i="8127"/>
  <c r="O164" i="8127"/>
  <c r="N164" i="8127"/>
  <c r="M164" i="8127"/>
  <c r="L164" i="8127"/>
  <c r="K164" i="8127"/>
  <c r="J164" i="8127"/>
  <c r="I164" i="8127"/>
  <c r="H164" i="8127"/>
  <c r="G164" i="8127"/>
  <c r="F164" i="8127"/>
  <c r="E164" i="8127"/>
  <c r="D164" i="8127"/>
  <c r="C164" i="8127"/>
  <c r="Q161" i="8127"/>
  <c r="Q160" i="8127"/>
  <c r="Q159" i="8127"/>
  <c r="Q158" i="8127"/>
  <c r="Q157" i="8127"/>
  <c r="Q156" i="8127"/>
  <c r="Q155" i="8127"/>
  <c r="Q154" i="8127"/>
  <c r="Q153" i="8127"/>
  <c r="Q152" i="8127"/>
  <c r="Q151" i="8127"/>
  <c r="Q150" i="8127"/>
  <c r="Q176" i="8127" s="1"/>
  <c r="Q149" i="8127"/>
  <c r="Q148" i="8127"/>
  <c r="Q147" i="8127"/>
  <c r="Q146" i="8127"/>
  <c r="Q145" i="8127"/>
  <c r="Q144" i="8127"/>
  <c r="Q143" i="8127"/>
  <c r="Q142" i="8127"/>
  <c r="Q141" i="8127"/>
  <c r="Q140" i="8127"/>
  <c r="Q139" i="8127"/>
  <c r="Q138" i="8127"/>
  <c r="Q175" i="8127" s="1"/>
  <c r="Q137" i="8127"/>
  <c r="Q136" i="8127"/>
  <c r="Q135" i="8127"/>
  <c r="Q134" i="8127"/>
  <c r="Q133" i="8127"/>
  <c r="Q132" i="8127"/>
  <c r="Q131" i="8127"/>
  <c r="Q130" i="8127"/>
  <c r="Q129" i="8127"/>
  <c r="Q128" i="8127"/>
  <c r="Q127" i="8127"/>
  <c r="Q126" i="8127"/>
  <c r="Q174" i="8127" s="1"/>
  <c r="Q125" i="8127"/>
  <c r="Q124" i="8127"/>
  <c r="Q123" i="8127"/>
  <c r="Q122" i="8127"/>
  <c r="Q121" i="8127"/>
  <c r="Q120" i="8127"/>
  <c r="Q119" i="8127"/>
  <c r="Q118" i="8127"/>
  <c r="Q117" i="8127"/>
  <c r="Q116" i="8127"/>
  <c r="Q115" i="8127"/>
  <c r="Q114" i="8127"/>
  <c r="Q173" i="8127" s="1"/>
  <c r="Q113" i="8127"/>
  <c r="Q112" i="8127"/>
  <c r="Q111" i="8127"/>
  <c r="Q110" i="8127"/>
  <c r="Q109" i="8127"/>
  <c r="Q108" i="8127"/>
  <c r="Q107" i="8127"/>
  <c r="Q106" i="8127"/>
  <c r="Q105" i="8127"/>
  <c r="Q104" i="8127"/>
  <c r="Q103" i="8127"/>
  <c r="Q102" i="8127"/>
  <c r="Q172" i="8127" s="1"/>
  <c r="Q101" i="8127"/>
  <c r="Q100" i="8127"/>
  <c r="Q99" i="8127"/>
  <c r="Q98" i="8127"/>
  <c r="Q97" i="8127"/>
  <c r="Q96" i="8127"/>
  <c r="Q95" i="8127"/>
  <c r="Q94" i="8127"/>
  <c r="Q93" i="8127"/>
  <c r="Q92" i="8127"/>
  <c r="Q91" i="8127"/>
  <c r="Q90" i="8127"/>
  <c r="Q171" i="8127" s="1"/>
  <c r="Q89" i="8127"/>
  <c r="Q88" i="8127"/>
  <c r="Q87" i="8127"/>
  <c r="Q86" i="8127"/>
  <c r="Q85" i="8127"/>
  <c r="Q84" i="8127"/>
  <c r="Q83" i="8127"/>
  <c r="Q82" i="8127"/>
  <c r="Q81" i="8127"/>
  <c r="Q80" i="8127"/>
  <c r="Q79" i="8127"/>
  <c r="Q78" i="8127"/>
  <c r="Q170" i="8127" s="1"/>
  <c r="Q77" i="8127"/>
  <c r="Q76" i="8127"/>
  <c r="Q75" i="8127"/>
  <c r="Q74" i="8127"/>
  <c r="Q73" i="8127"/>
  <c r="Q72" i="8127"/>
  <c r="Q71" i="8127"/>
  <c r="Q70" i="8127"/>
  <c r="Q69" i="8127"/>
  <c r="Q68" i="8127"/>
  <c r="Q67" i="8127"/>
  <c r="Q66" i="8127"/>
  <c r="Q169" i="8127" s="1"/>
  <c r="Q65" i="8127"/>
  <c r="Q64" i="8127"/>
  <c r="Q63" i="8127"/>
  <c r="Q62" i="8127"/>
  <c r="Q61" i="8127"/>
  <c r="Q60" i="8127"/>
  <c r="Q59" i="8127"/>
  <c r="Q58" i="8127"/>
  <c r="Q57" i="8127"/>
  <c r="Q56" i="8127"/>
  <c r="Q55" i="8127"/>
  <c r="Q54" i="8127"/>
  <c r="Q168" i="8127" s="1"/>
  <c r="Q53" i="8127"/>
  <c r="Q52" i="8127"/>
  <c r="Q51" i="8127"/>
  <c r="Q50" i="8127"/>
  <c r="Q49" i="8127"/>
  <c r="Q48" i="8127"/>
  <c r="Q47" i="8127"/>
  <c r="Q46" i="8127"/>
  <c r="Q45" i="8127"/>
  <c r="Q44" i="8127"/>
  <c r="Q43" i="8127"/>
  <c r="Q42" i="8127"/>
  <c r="Q167" i="8127" s="1"/>
  <c r="Q41" i="8127"/>
  <c r="Q40" i="8127"/>
  <c r="Q39" i="8127"/>
  <c r="Q38" i="8127"/>
  <c r="Q37" i="8127"/>
  <c r="Q36" i="8127"/>
  <c r="Q35" i="8127"/>
  <c r="Q34" i="8127"/>
  <c r="Q33" i="8127"/>
  <c r="Q32" i="8127"/>
  <c r="Q31" i="8127"/>
  <c r="Q30" i="8127"/>
  <c r="Q166" i="8127" s="1"/>
  <c r="Q29" i="8127"/>
  <c r="Q28" i="8127"/>
  <c r="Q27" i="8127"/>
  <c r="Q26" i="8127"/>
  <c r="Q25" i="8127"/>
  <c r="Q24" i="8127"/>
  <c r="Q23" i="8127"/>
  <c r="Q22" i="8127"/>
  <c r="Q21" i="8127"/>
  <c r="Q20" i="8127"/>
  <c r="Q19" i="8127"/>
  <c r="Q18" i="8127"/>
  <c r="Q165" i="8127" s="1"/>
  <c r="Q17" i="8127"/>
  <c r="Q16" i="8127"/>
  <c r="Q15" i="8127"/>
  <c r="Q14" i="8127"/>
  <c r="Q13" i="8127"/>
  <c r="Q12" i="8127"/>
  <c r="Q11" i="8127"/>
  <c r="Q10" i="8127"/>
  <c r="Q9" i="8127"/>
  <c r="Q8" i="8127"/>
  <c r="Q7" i="8127"/>
  <c r="Q6" i="8127"/>
  <c r="Q164" i="8127" s="1"/>
  <c r="E19" i="8122"/>
  <c r="D19" i="8122"/>
  <c r="C19" i="8122"/>
  <c r="E18" i="8122"/>
  <c r="D18" i="8122"/>
  <c r="C18" i="8122"/>
  <c r="F189" i="8116"/>
  <c r="E189" i="8116"/>
  <c r="D189" i="8116"/>
  <c r="F188" i="8116"/>
  <c r="E188" i="8116"/>
  <c r="D188" i="8116"/>
  <c r="F263" i="8115"/>
  <c r="AM257" i="8115"/>
  <c r="AL257" i="8115"/>
  <c r="AI257" i="8115"/>
  <c r="AH257" i="8115"/>
  <c r="AG257" i="8115"/>
  <c r="AE257" i="8115"/>
  <c r="AD257" i="8115"/>
  <c r="AC257" i="8115"/>
  <c r="AB257" i="8115"/>
  <c r="AA257" i="8115"/>
  <c r="Z257" i="8115"/>
  <c r="X257" i="8115"/>
  <c r="W257" i="8115"/>
  <c r="V257" i="8115"/>
  <c r="U257" i="8115"/>
  <c r="T257" i="8115"/>
  <c r="S257" i="8115"/>
  <c r="R257" i="8115"/>
  <c r="Q257" i="8115"/>
  <c r="P257" i="8115"/>
  <c r="O257" i="8115"/>
  <c r="N257" i="8115"/>
  <c r="M257" i="8115"/>
  <c r="K257" i="8115"/>
  <c r="J257" i="8115"/>
  <c r="I257" i="8115"/>
  <c r="H257" i="8115"/>
  <c r="G257" i="8115"/>
  <c r="F257" i="8115"/>
  <c r="E257" i="8115"/>
  <c r="D257" i="8115"/>
  <c r="AM256" i="8115"/>
  <c r="AL256" i="8115"/>
  <c r="AJ256" i="8115"/>
  <c r="AI256" i="8115"/>
  <c r="AH256" i="8115"/>
  <c r="AG256" i="8115"/>
  <c r="AF256" i="8115"/>
  <c r="AE256" i="8115"/>
  <c r="AD256" i="8115"/>
  <c r="AC256" i="8115"/>
  <c r="AB256" i="8115"/>
  <c r="AA256" i="8115"/>
  <c r="Z256" i="8115"/>
  <c r="X256" i="8115"/>
  <c r="W256" i="8115"/>
  <c r="V256" i="8115"/>
  <c r="U256" i="8115"/>
  <c r="T256" i="8115"/>
  <c r="S256" i="8115"/>
  <c r="R256" i="8115"/>
  <c r="Q256" i="8115"/>
  <c r="P256" i="8115"/>
  <c r="O256" i="8115"/>
  <c r="N256" i="8115"/>
  <c r="M256" i="8115"/>
  <c r="K256" i="8115"/>
  <c r="J256" i="8115"/>
  <c r="I256" i="8115"/>
  <c r="H256" i="8115"/>
  <c r="G256" i="8115"/>
  <c r="F256" i="8115"/>
  <c r="E256" i="8115"/>
  <c r="D256" i="8115"/>
  <c r="AM255" i="8115"/>
  <c r="AL255" i="8115"/>
  <c r="AJ255" i="8115"/>
  <c r="AI255" i="8115"/>
  <c r="AH255" i="8115"/>
  <c r="AG255" i="8115"/>
  <c r="AF255" i="8115"/>
  <c r="AE255" i="8115"/>
  <c r="AD255" i="8115"/>
  <c r="AC255" i="8115"/>
  <c r="AB255" i="8115"/>
  <c r="AA255" i="8115"/>
  <c r="Z255" i="8115"/>
  <c r="X255" i="8115"/>
  <c r="W255" i="8115"/>
  <c r="V255" i="8115"/>
  <c r="U255" i="8115"/>
  <c r="T255" i="8115"/>
  <c r="S255" i="8115"/>
  <c r="R255" i="8115"/>
  <c r="Q255" i="8115"/>
  <c r="P255" i="8115"/>
  <c r="O255" i="8115"/>
  <c r="N255" i="8115"/>
  <c r="M255" i="8115"/>
  <c r="K255" i="8115"/>
  <c r="J255" i="8115"/>
  <c r="I255" i="8115"/>
  <c r="H255" i="8115"/>
  <c r="G255" i="8115"/>
  <c r="F255" i="8115"/>
  <c r="E255" i="8115"/>
  <c r="D255" i="8115"/>
  <c r="AM254" i="8115"/>
  <c r="AL254" i="8115"/>
  <c r="AJ254" i="8115"/>
  <c r="AI254" i="8115"/>
  <c r="AH254" i="8115"/>
  <c r="AG254" i="8115"/>
  <c r="AF254" i="8115"/>
  <c r="AE254" i="8115"/>
  <c r="AD254" i="8115"/>
  <c r="AC254" i="8115"/>
  <c r="AB254" i="8115"/>
  <c r="AA254" i="8115"/>
  <c r="Z254" i="8115"/>
  <c r="X254" i="8115"/>
  <c r="W254" i="8115"/>
  <c r="V254" i="8115"/>
  <c r="U254" i="8115"/>
  <c r="T254" i="8115"/>
  <c r="S254" i="8115"/>
  <c r="R254" i="8115"/>
  <c r="Q254" i="8115"/>
  <c r="P254" i="8115"/>
  <c r="O254" i="8115"/>
  <c r="N254" i="8115"/>
  <c r="M254" i="8115"/>
  <c r="K254" i="8115"/>
  <c r="J254" i="8115"/>
  <c r="I254" i="8115"/>
  <c r="H254" i="8115"/>
  <c r="G254" i="8115"/>
  <c r="F254" i="8115"/>
  <c r="E254" i="8115"/>
  <c r="D254" i="8115"/>
  <c r="AM253" i="8115"/>
  <c r="AL253" i="8115"/>
  <c r="AJ253" i="8115"/>
  <c r="AI253" i="8115"/>
  <c r="AH253" i="8115"/>
  <c r="AG253" i="8115"/>
  <c r="AF253" i="8115"/>
  <c r="AE253" i="8115"/>
  <c r="AD253" i="8115"/>
  <c r="AC253" i="8115"/>
  <c r="AB253" i="8115"/>
  <c r="AA253" i="8115"/>
  <c r="Z253" i="8115"/>
  <c r="X253" i="8115"/>
  <c r="W253" i="8115"/>
  <c r="V253" i="8115"/>
  <c r="U253" i="8115"/>
  <c r="T253" i="8115"/>
  <c r="S253" i="8115"/>
  <c r="R253" i="8115"/>
  <c r="Q253" i="8115"/>
  <c r="P253" i="8115"/>
  <c r="O253" i="8115"/>
  <c r="N253" i="8115"/>
  <c r="M253" i="8115"/>
  <c r="K253" i="8115"/>
  <c r="J253" i="8115"/>
  <c r="I253" i="8115"/>
  <c r="H253" i="8115"/>
  <c r="G253" i="8115"/>
  <c r="F253" i="8115"/>
  <c r="E253" i="8115"/>
  <c r="D253" i="8115"/>
  <c r="AM252" i="8115"/>
  <c r="AL252" i="8115"/>
  <c r="AJ252" i="8115"/>
  <c r="AI252" i="8115"/>
  <c r="AH252" i="8115"/>
  <c r="AG252" i="8115"/>
  <c r="AF252" i="8115"/>
  <c r="AE252" i="8115"/>
  <c r="AD252" i="8115"/>
  <c r="AC252" i="8115"/>
  <c r="AB252" i="8115"/>
  <c r="AA252" i="8115"/>
  <c r="Z252" i="8115"/>
  <c r="X252" i="8115"/>
  <c r="W252" i="8115"/>
  <c r="V252" i="8115"/>
  <c r="U252" i="8115"/>
  <c r="T252" i="8115"/>
  <c r="S252" i="8115"/>
  <c r="R252" i="8115"/>
  <c r="Q252" i="8115"/>
  <c r="P252" i="8115"/>
  <c r="O252" i="8115"/>
  <c r="N252" i="8115"/>
  <c r="M252" i="8115"/>
  <c r="K252" i="8115"/>
  <c r="J252" i="8115"/>
  <c r="I252" i="8115"/>
  <c r="H252" i="8115"/>
  <c r="G252" i="8115"/>
  <c r="F252" i="8115"/>
  <c r="E252" i="8115"/>
  <c r="D252" i="8115"/>
  <c r="F247" i="8115"/>
  <c r="AF222" i="8115"/>
  <c r="AJ222" i="8115" s="1"/>
  <c r="AJ257" i="8115" s="1"/>
  <c r="AM99" i="8115"/>
  <c r="AL99" i="8115"/>
  <c r="AM98" i="8115"/>
  <c r="AL98" i="8115"/>
  <c r="AM97" i="8115"/>
  <c r="AL97" i="8115"/>
  <c r="AM96" i="8115"/>
  <c r="AL96" i="8115"/>
  <c r="AM95" i="8115"/>
  <c r="AL95" i="8115"/>
  <c r="F75" i="8115"/>
  <c r="F74" i="8115"/>
  <c r="F73" i="8115"/>
  <c r="F72" i="8115"/>
  <c r="F71" i="8115"/>
  <c r="F70" i="8115"/>
  <c r="F69" i="8115"/>
  <c r="F68" i="8115"/>
  <c r="F67" i="8115"/>
  <c r="F66" i="8115"/>
  <c r="F65" i="8115"/>
  <c r="F64" i="8115"/>
  <c r="F63" i="8115"/>
  <c r="F62" i="8115"/>
  <c r="F61" i="8115"/>
  <c r="F60" i="8115"/>
  <c r="F59" i="8115"/>
  <c r="F58" i="8115"/>
  <c r="F57" i="8115"/>
  <c r="F56" i="8115"/>
  <c r="F55" i="8115"/>
  <c r="F54" i="8115"/>
  <c r="F53" i="8115"/>
  <c r="F52" i="8115"/>
  <c r="F51" i="8115"/>
  <c r="F50" i="8115"/>
  <c r="F49" i="8115"/>
  <c r="F48" i="8115"/>
  <c r="F47" i="8115"/>
  <c r="F46" i="8115"/>
  <c r="F45" i="8115"/>
  <c r="F44" i="8115"/>
  <c r="F43" i="8115"/>
  <c r="F42" i="8115"/>
  <c r="F41" i="8115"/>
  <c r="F40" i="8115"/>
  <c r="F39" i="8115"/>
  <c r="F38" i="8115"/>
  <c r="F37" i="8115"/>
  <c r="F36" i="8115"/>
  <c r="F35" i="8115"/>
  <c r="F34" i="8115"/>
  <c r="F33" i="8115"/>
  <c r="AF257" i="8115" l="1"/>
  <c r="G184" i="8127"/>
  <c r="Q179" i="8127"/>
  <c r="Q180" i="8127"/>
  <c r="Q181" i="8127"/>
  <c r="Q182" i="8127"/>
  <c r="Q184" i="8127"/>
  <c r="Q185" i="8127"/>
  <c r="Q186" i="8127"/>
  <c r="Q187" i="8127"/>
  <c r="Q188" i="8127"/>
  <c r="Q190" i="8127"/>
  <c r="H186" i="8127"/>
  <c r="L186" i="8127"/>
  <c r="P186" i="8127"/>
  <c r="T189" i="8127"/>
  <c r="D190" i="8127"/>
  <c r="H190" i="8127"/>
  <c r="L190" i="8127"/>
  <c r="P190" i="8127"/>
  <c r="G179" i="8127"/>
  <c r="O179" i="8127"/>
  <c r="S182" i="8127"/>
  <c r="O183" i="8127"/>
  <c r="C187" i="8127"/>
  <c r="S187" i="8127"/>
  <c r="O188" i="8127"/>
  <c r="Q183" i="8127"/>
  <c r="Q189" i="8127"/>
  <c r="D181" i="8127"/>
  <c r="L181" i="8127"/>
  <c r="D185" i="8127"/>
  <c r="L185" i="8127"/>
  <c r="T188" i="8127"/>
  <c r="D189" i="8127"/>
  <c r="H189" i="8127"/>
  <c r="L189" i="8127"/>
  <c r="P189" i="8127"/>
  <c r="J18" i="8118"/>
</calcChain>
</file>

<file path=xl/comments1.xml><?xml version="1.0" encoding="utf-8"?>
<comments xmlns="http://schemas.openxmlformats.org/spreadsheetml/2006/main">
  <authors>
    <author>felipecc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Estimaciones en función de los datos suministrados por Renfe</t>
        </r>
      </text>
    </comment>
  </commentList>
</comments>
</file>

<file path=xl/sharedStrings.xml><?xml version="1.0" encoding="utf-8"?>
<sst xmlns="http://schemas.openxmlformats.org/spreadsheetml/2006/main" count="687" uniqueCount="302">
  <si>
    <t>Cabotaje</t>
  </si>
  <si>
    <t>Exterior</t>
  </si>
  <si>
    <t>t198</t>
  </si>
  <si>
    <t>Toneladas</t>
  </si>
  <si>
    <t>Cruceros</t>
  </si>
  <si>
    <t>Número</t>
  </si>
  <si>
    <t>Número (TEUS)</t>
  </si>
  <si>
    <t>Resto</t>
  </si>
  <si>
    <t>BUQUES:</t>
  </si>
  <si>
    <t>G.T. (en miles)</t>
  </si>
  <si>
    <t>PASAJEROS:</t>
  </si>
  <si>
    <r>
      <t xml:space="preserve">VEHICULOS EN REG. DE PASAJE </t>
    </r>
    <r>
      <rPr>
        <sz val="8"/>
        <rFont val="Verdana"/>
        <family val="2"/>
      </rPr>
      <t>(Automóviles y autobuses)</t>
    </r>
  </si>
  <si>
    <t>MERCANCIAS:</t>
  </si>
  <si>
    <t>Cabotaje + Exterior:</t>
  </si>
  <si>
    <t>Descargadas</t>
  </si>
  <si>
    <t>Cargadas</t>
  </si>
  <si>
    <t>Transbordadas</t>
  </si>
  <si>
    <t>Cabotaje:</t>
  </si>
  <si>
    <t>Exterior:</t>
  </si>
  <si>
    <t>GRANELES:</t>
  </si>
  <si>
    <t>Líquido</t>
  </si>
  <si>
    <t>Sólidos</t>
  </si>
  <si>
    <t>MERC. GENERAL:</t>
  </si>
  <si>
    <t>Tráfico ro-ro</t>
  </si>
  <si>
    <t>TRAFICO LOCAL:</t>
  </si>
  <si>
    <r>
      <t>AVITUALLAMIENTO</t>
    </r>
    <r>
      <rPr>
        <sz val="8"/>
        <rFont val="Verdana"/>
        <family val="2"/>
      </rPr>
      <t>:</t>
    </r>
  </si>
  <si>
    <t>Prod. petrolif.</t>
  </si>
  <si>
    <t>Agua</t>
  </si>
  <si>
    <t>PESCA:</t>
  </si>
  <si>
    <t>TRAFICO TOTAL:</t>
  </si>
  <si>
    <t>TRAF. CONTENEDORES</t>
  </si>
  <si>
    <t> </t>
  </si>
  <si>
    <t>Málaga</t>
  </si>
  <si>
    <t>Andalucía</t>
  </si>
  <si>
    <t>España</t>
  </si>
  <si>
    <t>TOTAL</t>
  </si>
  <si>
    <t>INTERIOR</t>
  </si>
  <si>
    <t>INTERNACIONAL</t>
  </si>
  <si>
    <t>Fuente: Dirección General de Aviación Civil</t>
  </si>
  <si>
    <t>Fuente: Patronato de Turismo de la Costa del Sol.</t>
  </si>
  <si>
    <t>Nº de viajeros</t>
  </si>
  <si>
    <t>t103</t>
  </si>
  <si>
    <t>t203</t>
  </si>
  <si>
    <t>t303</t>
  </si>
  <si>
    <t>t403</t>
  </si>
  <si>
    <t>t104</t>
  </si>
  <si>
    <t>t204</t>
  </si>
  <si>
    <t>t304</t>
  </si>
  <si>
    <t>t404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</si>
  <si>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</si>
  <si>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</si>
  <si>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</si>
  <si>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</si>
  <si>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</si>
  <si>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</si>
  <si>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</si>
  <si>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</si>
  <si>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</si>
  <si>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</si>
  <si>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</si>
  <si>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</si>
  <si>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</si>
  <si>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</si>
  <si>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</si>
  <si>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</si>
  <si>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Fuente: Consorcio de Transportes de Málaga</t>
  </si>
  <si>
    <t>Viajeros</t>
  </si>
  <si>
    <t>Número de viajeros</t>
  </si>
  <si>
    <t>Fuente: Empresa Malagueña de Transportes</t>
  </si>
  <si>
    <t>Palma de Mallorca</t>
  </si>
  <si>
    <t>Barcelona</t>
  </si>
  <si>
    <t>Alicante</t>
  </si>
  <si>
    <t>Girona</t>
  </si>
  <si>
    <t>Valencia</t>
  </si>
  <si>
    <t>Murcia-San Javier</t>
  </si>
  <si>
    <t>Tenerife Sur</t>
  </si>
  <si>
    <t>Gran Canaria</t>
  </si>
  <si>
    <t>Total España</t>
  </si>
  <si>
    <t>Fuente: Instituto de Estudios Turísticos</t>
  </si>
  <si>
    <t>Datos anuales</t>
  </si>
  <si>
    <t>Datos mensuales</t>
  </si>
  <si>
    <t>Fuente: AENA.</t>
  </si>
  <si>
    <t>Número de cruceros</t>
  </si>
  <si>
    <t>Fuente: Autoridad Portuaria de Málaga, Malagaport y Puertos del Estado.</t>
  </si>
  <si>
    <t>Usuarios Taxi</t>
  </si>
  <si>
    <t>Fuente: Área de Movilidad, Ayuntamiento de Málaga</t>
  </si>
  <si>
    <t>PLAZAS EN APARCAMIENTOS PÚBLICOS</t>
  </si>
  <si>
    <t>Fuente: SMASSA</t>
  </si>
  <si>
    <t>Central</t>
  </si>
  <si>
    <t>San Juan</t>
  </si>
  <si>
    <t>Tejon</t>
  </si>
  <si>
    <t>Alcazaba</t>
  </si>
  <si>
    <t>C. Haya</t>
  </si>
  <si>
    <t>Humilladero</t>
  </si>
  <si>
    <t>Camas</t>
  </si>
  <si>
    <t>Andalucia</t>
  </si>
  <si>
    <t>El Palo</t>
  </si>
  <si>
    <t>Cervantes</t>
  </si>
  <si>
    <t>Salitre</t>
  </si>
  <si>
    <t>Bda. La Princesa</t>
  </si>
  <si>
    <t>t109</t>
  </si>
  <si>
    <t>t209</t>
  </si>
  <si>
    <t>t309</t>
  </si>
  <si>
    <t>t409</t>
  </si>
  <si>
    <t>t110</t>
  </si>
  <si>
    <t>t210</t>
  </si>
  <si>
    <t>t310</t>
  </si>
  <si>
    <t>t410</t>
  </si>
  <si>
    <t>PUERTO DE MÁLAGA</t>
  </si>
  <si>
    <t>AEROPUERTO DE MÁLAGA</t>
  </si>
  <si>
    <t>ENTRADA DE PASAJEROS EN COMPAÑÍAS AÉREAS DE BAJO COSTE</t>
  </si>
  <si>
    <t>VIAJEROS LLEGADOS A MÁLAGA EN TALGO 200 Y AVE</t>
  </si>
  <si>
    <t>TRANSPORTE DE AUTOBUSES URBANOS</t>
  </si>
  <si>
    <t>USUARIOS TAXI</t>
  </si>
  <si>
    <t>TRANSPORTE DE AUTOBUSES INTERURBANOS</t>
  </si>
  <si>
    <t>(Nº de plazas)</t>
  </si>
  <si>
    <t>(Número de viajeros)</t>
  </si>
  <si>
    <t>(Buques, pasajeros y mercancías en toneladas)</t>
  </si>
  <si>
    <t>(Pasajeros)</t>
  </si>
  <si>
    <t>(Número de operaciones)</t>
  </si>
  <si>
    <t>(Kilogramos)</t>
  </si>
  <si>
    <t>(Número de usuarios)</t>
  </si>
  <si>
    <t>t111</t>
  </si>
  <si>
    <t>t211</t>
  </si>
  <si>
    <t>t311</t>
  </si>
  <si>
    <t>t411</t>
  </si>
  <si>
    <t>t112</t>
  </si>
  <si>
    <t>t212</t>
  </si>
  <si>
    <t>t312</t>
  </si>
  <si>
    <t>t412</t>
  </si>
  <si>
    <t>Acumulado 2013 que da el Puerto de Málaga.</t>
  </si>
  <si>
    <t>Acumulado 2012 que da el Puerto de Málaga.</t>
  </si>
  <si>
    <t>Fuente: Ministerio de Fomento y Ferropedia.</t>
  </si>
  <si>
    <t>VIAJEROS TOTALES MÁLAGA-MADRID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</si>
  <si>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</si>
  <si>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</si>
  <si>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</si>
  <si>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</si>
  <si>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</si>
  <si>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</si>
  <si>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</si>
  <si>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</si>
  <si>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</si>
  <si>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</si>
  <si>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</si>
  <si>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</si>
  <si>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Total ferrocarril(ADIF)</t>
  </si>
  <si>
    <t>VEHÍCULOS MATRICULADOS</t>
  </si>
  <si>
    <t>(Nº de vehículos)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</si>
  <si>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</si>
  <si>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</si>
  <si>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</si>
  <si>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</si>
  <si>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</si>
  <si>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</si>
  <si>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</si>
  <si>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</si>
  <si>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</si>
  <si>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</si>
  <si>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</si>
  <si>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</si>
  <si>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</si>
  <si>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</si>
  <si>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</si>
  <si>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</si>
  <si>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</si>
  <si>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</si>
  <si>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VEHÍCULOS MATRICULADOS POR TIPO DE CARROCERÍA. TURISMOS</t>
  </si>
  <si>
    <t>(Nº de turismos)</t>
  </si>
  <si>
    <t>2010*</t>
  </si>
  <si>
    <t>* Los datos de 2010 por tipo de carrocería se conrresponden con el periodo comprendido entre enero y noviembre de 2010.</t>
  </si>
  <si>
    <t>VEHÍCULOS MATRICULADOS POR TIPO DE CARROCERÍA. MOTOCICLETAS</t>
  </si>
  <si>
    <t>(Nº de furgonetas)</t>
  </si>
  <si>
    <t>VEHÍCULOS MATRICULADOS POR TIPO DE CARROCERÍA. FURGONETAS</t>
  </si>
  <si>
    <t>VEHÍCULOS MATRICULADOS POR TIPO DE CARROCERÍA. CAMIONES</t>
  </si>
  <si>
    <t>(Nº de camiones)</t>
  </si>
  <si>
    <t>VEHÍCULOS MATRICULADOS POR TIPO DE CARROCERÍA. AUTOBUSES</t>
  </si>
  <si>
    <t>(Nº de autobuses)</t>
  </si>
  <si>
    <t>VEHÍCULOS MATRICULADOS POR TIPO DE CARROCERÍA. TRACTORES</t>
  </si>
  <si>
    <t>(Nº de tractores)</t>
  </si>
  <si>
    <t>VEHÍCULOS MATRICULADOS POR TIPO DE CARROCERÍA. OTROS VEHÍCULOS</t>
  </si>
  <si>
    <t>VEHÍCULOS MATRICULADOS POR TIPO DE CARROCERÍA. CAMIONES Y FURGONETAS</t>
  </si>
  <si>
    <t>(Nº camiones y furgonetas)</t>
  </si>
  <si>
    <t>VEHÍCULOS DE CARGA</t>
  </si>
  <si>
    <t>(Nº camiones, furgonetas y tractores)</t>
  </si>
  <si>
    <t>INTENSIDAD MEDIA HORA PUNTA LABORABLE</t>
  </si>
  <si>
    <t>(Nº medio de vehículos en hora punta)</t>
  </si>
  <si>
    <t>Fuente: Ayuntamiento de Málaga/Delegación de Movilidad/Área de Tráfico y Transporte Público</t>
  </si>
  <si>
    <t>http://movilidad.malaga.eu/movilidad/trafico/portal/menu/seccion_0003/secciones/subSeccion_0002d/subSeccion_0002</t>
  </si>
  <si>
    <t xml:space="preserve">Avda. Juan Sebastián Elcano - Este </t>
  </si>
  <si>
    <t xml:space="preserve">Avda. Juan Sebastián Elcano - Oeste </t>
  </si>
  <si>
    <t xml:space="preserve">Bolivia - Este </t>
  </si>
  <si>
    <t xml:space="preserve">P.M. Pablo Ruiz Picasso - Este </t>
  </si>
  <si>
    <t xml:space="preserve">P.M. Pablo Ruiz Picasso - Oeste </t>
  </si>
  <si>
    <t xml:space="preserve">Pso. Reding - Este </t>
  </si>
  <si>
    <t xml:space="preserve">Pso. Reding - Oeste </t>
  </si>
  <si>
    <t xml:space="preserve">Victoria - Sur </t>
  </si>
  <si>
    <t xml:space="preserve">Victoria - Norte </t>
  </si>
  <si>
    <t xml:space="preserve">Túnel Alcazaba - Este </t>
  </si>
  <si>
    <t xml:space="preserve">Túnel Alcazaba - Oeste </t>
  </si>
  <si>
    <t xml:space="preserve">Pasillo Sta. Isabel </t>
  </si>
  <si>
    <t xml:space="preserve">Carretería </t>
  </si>
  <si>
    <t xml:space="preserve">Alameda Principal - Este </t>
  </si>
  <si>
    <t xml:space="preserve">Alameda Principal - Oeste </t>
  </si>
  <si>
    <t xml:space="preserve">Alameda Colón </t>
  </si>
  <si>
    <t xml:space="preserve">Muelle Heredia - Este </t>
  </si>
  <si>
    <t xml:space="preserve">Muelle Heredia - Oeste </t>
  </si>
  <si>
    <t xml:space="preserve">P.M. Antonio Machado - Este </t>
  </si>
  <si>
    <t xml:space="preserve">P.M. Antonio Machado - Oeste </t>
  </si>
  <si>
    <t xml:space="preserve">Avda. Andalucía - Este </t>
  </si>
  <si>
    <t xml:space="preserve">Avda. Andalucía - Oeste </t>
  </si>
  <si>
    <t xml:space="preserve">Avd. Herrera Oria - Este </t>
  </si>
  <si>
    <t xml:space="preserve">Avd. Herrera Oria - Oeste </t>
  </si>
  <si>
    <t xml:space="preserve">Avd. Carlos Haya - Este </t>
  </si>
  <si>
    <t xml:space="preserve">Avd. Carlos Haya - Oeste </t>
  </si>
  <si>
    <t xml:space="preserve">Héroe Sostoa </t>
  </si>
  <si>
    <t xml:space="preserve">Ayala </t>
  </si>
  <si>
    <t xml:space="preserve">Avda. Europa - Este </t>
  </si>
  <si>
    <t xml:space="preserve">Avda. Europa - Oeste </t>
  </si>
  <si>
    <t xml:space="preserve">Pacífico - Este </t>
  </si>
  <si>
    <t xml:space="preserve">Pacífico - Oeste </t>
  </si>
  <si>
    <t xml:space="preserve">Hilera - Este </t>
  </si>
  <si>
    <t xml:space="preserve">Hilera - Oeste </t>
  </si>
  <si>
    <t xml:space="preserve">Avda. Simón Bolivar - Sur </t>
  </si>
  <si>
    <t xml:space="preserve">Blas de Lezo - Norte </t>
  </si>
  <si>
    <t xml:space="preserve">Martínez de la Rosa </t>
  </si>
  <si>
    <t xml:space="preserve">Camino Suárez </t>
  </si>
  <si>
    <t xml:space="preserve">Avda. Valle Inclán - Este </t>
  </si>
  <si>
    <t xml:space="preserve">Avda. Valle Inclán - Oeste </t>
  </si>
  <si>
    <t xml:space="preserve">Avda. Jorge Silvela - Norte </t>
  </si>
  <si>
    <t xml:space="preserve">Avda. Guerrero Strachan - Este </t>
  </si>
  <si>
    <t xml:space="preserve">Avda. Guerrero Strachan - Oeste </t>
  </si>
  <si>
    <t xml:space="preserve">Avda. Ramón y Cajal - Norte </t>
  </si>
  <si>
    <t xml:space="preserve">Avda. Ramón y Cajal - Sur </t>
  </si>
  <si>
    <t xml:space="preserve">Avda. Sor Teresa Prat -&gt; Este </t>
  </si>
  <si>
    <t xml:space="preserve">Luis Barahona de Soto -&gt; Oeste </t>
  </si>
  <si>
    <t xml:space="preserve">Avda. de los Guindos -&gt; Norte </t>
  </si>
  <si>
    <t xml:space="preserve">Avda. de los Guindos -&gt; Sur </t>
  </si>
  <si>
    <t xml:space="preserve">Avda. Velázquez-Los Guindos-&gt; Este </t>
  </si>
  <si>
    <t xml:space="preserve">Avda. Juan XXIII -&gt; Sur </t>
  </si>
  <si>
    <t xml:space="preserve">Avda. Juan XXIII -&gt; Norte </t>
  </si>
  <si>
    <t xml:space="preserve">Avda. Ortega y Gasset -&gt; Oeste </t>
  </si>
  <si>
    <t xml:space="preserve">Avda. Ortega y Gasset -&gt; Este </t>
  </si>
  <si>
    <t xml:space="preserve">Cno. San Rafael -&gt; Este </t>
  </si>
  <si>
    <t xml:space="preserve">Cno. San Rafael -&gt; Oeste </t>
  </si>
  <si>
    <t xml:space="preserve">La Unión </t>
  </si>
  <si>
    <t xml:space="preserve">Avda. Aurora -&gt; Este </t>
  </si>
  <si>
    <t xml:space="preserve">Avda. Aurora -&gt; Oeste </t>
  </si>
  <si>
    <t xml:space="preserve">Pte. Armiñán -&gt; Este </t>
  </si>
  <si>
    <t xml:space="preserve">Pte. Armiñán -&gt; Oeste </t>
  </si>
  <si>
    <t xml:space="preserve">Pso. Martiricos </t>
  </si>
  <si>
    <t xml:space="preserve">Pelayo </t>
  </si>
  <si>
    <t xml:space="preserve">Avda Velázquez- Avda Moliere- Este </t>
  </si>
  <si>
    <t xml:space="preserve">Avda Velázquez- Avda Moliere- Oeste </t>
  </si>
  <si>
    <t>1cuatr 2005</t>
  </si>
  <si>
    <t>--</t>
  </si>
  <si>
    <t>2 cuatr 2005</t>
  </si>
  <si>
    <t>3 cuatr 2005</t>
  </si>
  <si>
    <t>1 cuatr 2006</t>
  </si>
  <si>
    <t>2 cuatr 2006</t>
  </si>
  <si>
    <t>3 cuatr 2006</t>
  </si>
  <si>
    <t>1 cuatr 2007</t>
  </si>
  <si>
    <t>2 cuatr 2007</t>
  </si>
  <si>
    <t>3 cuatr 2007</t>
  </si>
  <si>
    <t>1 cuatr 2008</t>
  </si>
  <si>
    <t>2 cuatr 2008</t>
  </si>
  <si>
    <t>3 cuatr 2008</t>
  </si>
  <si>
    <t>1 cuatr 2009</t>
  </si>
  <si>
    <t>2 cuatr 2009</t>
  </si>
  <si>
    <t>3 cuatr 2009</t>
  </si>
  <si>
    <t>1 cuatr 2010</t>
  </si>
  <si>
    <t>2 cuatr 2010</t>
  </si>
  <si>
    <t>3 cuatr 2010</t>
  </si>
  <si>
    <t>1 cuatr 2011</t>
  </si>
  <si>
    <t>2 cuatr 2011</t>
  </si>
  <si>
    <t>3 cuatr 2011</t>
  </si>
  <si>
    <t>1 cuatr 2012</t>
  </si>
  <si>
    <t>2 cuatr 2012</t>
  </si>
  <si>
    <t>3 cuatr 2012</t>
  </si>
  <si>
    <t>1 cuatr 2013</t>
  </si>
  <si>
    <t>2 cuatr 2013</t>
  </si>
  <si>
    <t>3 cuatr 2013</t>
  </si>
  <si>
    <t>1 cuatr 2014</t>
  </si>
  <si>
    <t>2 cuatr 2014</t>
  </si>
  <si>
    <t>3 cuatr 2014</t>
  </si>
  <si>
    <t>1 cuatr 2015</t>
  </si>
  <si>
    <t>*Datos mensulaes provisionales</t>
  </si>
  <si>
    <t>Acumulado 2014 que da el Puerto de Málaga.</t>
  </si>
  <si>
    <t>Acumulado 2015 que da el Puerto de Málaga.</t>
  </si>
  <si>
    <t>Lanzarote</t>
  </si>
  <si>
    <t>Ibiza</t>
  </si>
  <si>
    <t>Sevilla</t>
  </si>
  <si>
    <t>TRÁFICO AÉREO DE MERCANCÍAS</t>
  </si>
  <si>
    <t>2 cuatr 2015</t>
  </si>
  <si>
    <t>3 cuatr 2015</t>
  </si>
  <si>
    <t>1 cuatr 2016</t>
  </si>
  <si>
    <t>2 cuatr 2016</t>
  </si>
  <si>
    <t>*Datos mensuales provisionales</t>
  </si>
  <si>
    <t>Los datos de 2015 y 2016 son provisionales</t>
  </si>
  <si>
    <t>Acumulado 2016 que da el Puerto de Málaga.</t>
  </si>
  <si>
    <t>3 cuatr 2016</t>
  </si>
  <si>
    <t>Adolfo Suárez Madrid-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</si>
</sst>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.00\ [$€]_-;\-* #,##0.00\ [$€]_-;_-* &quot;-&quot;??\ [$€]_-;_-@_-"/>
    <numFmt numFmtId="167" formatCode="[$-C0A]mmm\-yy;@"/>
    <numFmt numFmtId="168" formatCode="#,##0;[Red]#,##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2" applyNumberFormat="0" applyAlignment="0" applyProtection="0"/>
    <xf numFmtId="0" fontId="19" fillId="25" borderId="3" applyNumberFormat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2" applyNumberFormat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8" fillId="0" borderId="0"/>
    <xf numFmtId="0" fontId="15" fillId="35" borderId="5" applyNumberFormat="0" applyFont="0" applyAlignment="0" applyProtection="0"/>
    <xf numFmtId="0" fontId="25" fillId="24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1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17" fontId="4" fillId="0" borderId="0" xfId="0" applyNumberFormat="1" applyFont="1" applyFill="1"/>
    <xf numFmtId="17" fontId="4" fillId="3" borderId="0" xfId="0" applyNumberFormat="1" applyFont="1" applyFill="1"/>
    <xf numFmtId="3" fontId="6" fillId="0" borderId="0" xfId="0" applyNumberFormat="1" applyFont="1" applyFill="1" applyAlignment="1">
      <alignment wrapText="1"/>
    </xf>
    <xf numFmtId="0" fontId="4" fillId="2" borderId="0" xfId="0" applyFont="1" applyFill="1"/>
    <xf numFmtId="3" fontId="4" fillId="0" borderId="0" xfId="0" applyNumberFormat="1" applyFont="1" applyFill="1"/>
    <xf numFmtId="17" fontId="4" fillId="4" borderId="0" xfId="0" applyNumberFormat="1" applyFont="1" applyFill="1"/>
    <xf numFmtId="3" fontId="4" fillId="0" borderId="0" xfId="0" applyNumberFormat="1" applyFont="1" applyFill="1" applyAlignment="1">
      <alignment wrapText="1"/>
    </xf>
    <xf numFmtId="1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3" fontId="7" fillId="0" borderId="0" xfId="0" applyNumberFormat="1" applyFont="1" applyBorder="1" applyProtection="1"/>
    <xf numFmtId="167" fontId="2" fillId="0" borderId="0" xfId="0" applyNumberFormat="1" applyFont="1"/>
    <xf numFmtId="1" fontId="0" fillId="0" borderId="0" xfId="0" applyNumberFormat="1"/>
    <xf numFmtId="3" fontId="0" fillId="0" borderId="0" xfId="0" applyNumberFormat="1"/>
    <xf numFmtId="17" fontId="0" fillId="0" borderId="0" xfId="0" applyNumberFormat="1"/>
    <xf numFmtId="0" fontId="0" fillId="0" borderId="0" xfId="0" applyFill="1"/>
    <xf numFmtId="0" fontId="2" fillId="0" borderId="0" xfId="0" applyFont="1" applyFill="1"/>
    <xf numFmtId="0" fontId="8" fillId="0" borderId="0" xfId="0" applyFont="1"/>
    <xf numFmtId="0" fontId="2" fillId="0" borderId="0" xfId="0" applyFont="1" applyAlignment="1">
      <alignment horizontal="left"/>
    </xf>
    <xf numFmtId="3" fontId="8" fillId="0" borderId="0" xfId="0" applyNumberFormat="1" applyFont="1" applyFill="1"/>
    <xf numFmtId="3" fontId="7" fillId="0" borderId="1" xfId="0" quotePrefix="1" applyNumberFormat="1" applyFont="1" applyFill="1" applyBorder="1" applyAlignment="1" applyProtection="1">
      <alignment horizontal="right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/>
    <xf numFmtId="0" fontId="10" fillId="0" borderId="0" xfId="0" applyFont="1"/>
    <xf numFmtId="0" fontId="11" fillId="0" borderId="0" xfId="0" applyFont="1"/>
    <xf numFmtId="17" fontId="2" fillId="0" borderId="0" xfId="0" applyNumberFormat="1" applyFont="1"/>
    <xf numFmtId="3" fontId="0" fillId="0" borderId="0" xfId="0" applyNumberFormat="1" applyFill="1"/>
    <xf numFmtId="3" fontId="7" fillId="0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/>
    <xf numFmtId="165" fontId="4" fillId="0" borderId="0" xfId="0" applyNumberFormat="1" applyFont="1" applyFill="1"/>
    <xf numFmtId="164" fontId="0" fillId="0" borderId="0" xfId="0" applyNumberFormat="1"/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164" fontId="4" fillId="0" borderId="0" xfId="0" applyNumberFormat="1" applyFont="1" applyFill="1"/>
    <xf numFmtId="0" fontId="0" fillId="0" borderId="0" xfId="0" applyFill="1" applyBorder="1"/>
    <xf numFmtId="3" fontId="8" fillId="0" borderId="0" xfId="0" applyNumberFormat="1" applyFont="1"/>
    <xf numFmtId="0" fontId="0" fillId="0" borderId="0" xfId="0" applyNumberFormat="1"/>
    <xf numFmtId="0" fontId="8" fillId="0" borderId="0" xfId="0" applyNumberFormat="1" applyFont="1" applyAlignment="1">
      <alignment horizontal="right"/>
    </xf>
    <xf numFmtId="2" fontId="0" fillId="0" borderId="0" xfId="0" applyNumberFormat="1"/>
    <xf numFmtId="167" fontId="8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1" fontId="8" fillId="0" borderId="0" xfId="0" applyNumberFormat="1" applyFont="1"/>
    <xf numFmtId="3" fontId="0" fillId="0" borderId="0" xfId="0" quotePrefix="1" applyNumberForma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8" fillId="0" borderId="0" xfId="0" applyFont="1" applyFill="1"/>
    <xf numFmtId="3" fontId="6" fillId="0" borderId="0" xfId="0" applyNumberFormat="1" applyFont="1" applyFill="1"/>
    <xf numFmtId="1" fontId="4" fillId="0" borderId="0" xfId="0" applyNumberFormat="1" applyFont="1" applyFill="1"/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/>
    </xf>
    <xf numFmtId="0" fontId="31" fillId="0" borderId="0" xfId="47" applyAlignment="1" applyProtection="1"/>
    <xf numFmtId="0" fontId="2" fillId="0" borderId="0" xfId="0" applyFont="1" applyAlignment="1">
      <alignment horizontal="center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Euro 3" xfId="33"/>
    <cellStyle name="Hipervínculo" xfId="47" builtinId="8"/>
    <cellStyle name="Hipervínculo 2" xfId="34"/>
    <cellStyle name="Incorrecto" xfId="35" builtinId="27" customBuiltin="1"/>
    <cellStyle name="Neutral" xfId="36" builtinId="28" customBuiltin="1"/>
    <cellStyle name="Normal" xfId="0" builtinId="0"/>
    <cellStyle name="Normal 2" xfId="37"/>
    <cellStyle name="Normal 3" xfId="38"/>
    <cellStyle name="Notas 2" xfId="39"/>
    <cellStyle name="Salida" xfId="40" builtinId="21" customBuiltin="1"/>
    <cellStyle name="Texto de advertencia" xfId="41" builtinId="11" customBuiltin="1"/>
    <cellStyle name="Texto explicativo" xfId="42" builtinId="53" customBuiltin="1"/>
    <cellStyle name="Título 2" xfId="43" builtinId="17" customBuiltin="1"/>
    <cellStyle name="Título 3" xfId="44" builtinId="18" customBuiltin="1"/>
    <cellStyle name="Título 4" xfId="45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movilidad.malaga.eu/movilidad/trafico/portal/menu/seccion_0003/secciones/subSeccion_0002d/subSeccion_000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9"/>
  <sheetViews>
    <sheetView workbookViewId="0">
      <pane xSplit="2" ySplit="5" topLeftCell="C237" activePane="bottomRight" state="frozen"/>
      <selection pane="topRight" activeCell="B1" sqref="B1"/>
      <selection pane="bottomLeft" activeCell="A4" sqref="A4"/>
      <selection pane="bottomRight" activeCell="E244" sqref="E244"/>
    </sheetView>
  </sheetViews>
  <sheetFormatPr baseColWidth="10" defaultRowHeight="11.25" x14ac:dyDescent="0.2"/>
  <cols>
    <col min="1" max="1" width="25.28515625" style="2" customWidth="1"/>
    <col min="2" max="2" width="12.42578125" style="2" customWidth="1"/>
    <col min="3" max="4" width="11.42578125" style="2"/>
    <col min="5" max="5" width="12.5703125" style="2" customWidth="1"/>
    <col min="6" max="15" width="11.42578125" style="2"/>
    <col min="16" max="16" width="13.5703125" style="2" customWidth="1"/>
    <col min="17" max="19" width="11.42578125" style="2"/>
    <col min="20" max="20" width="15.140625" style="2" customWidth="1"/>
    <col min="21" max="256" width="11.42578125" style="2"/>
    <col min="257" max="257" width="25.28515625" style="2" customWidth="1"/>
    <col min="258" max="258" width="12.42578125" style="2" customWidth="1"/>
    <col min="259" max="260" width="11.42578125" style="2"/>
    <col min="261" max="261" width="12.5703125" style="2" customWidth="1"/>
    <col min="262" max="271" width="11.42578125" style="2"/>
    <col min="272" max="272" width="13.5703125" style="2" customWidth="1"/>
    <col min="273" max="275" width="11.42578125" style="2"/>
    <col min="276" max="276" width="15.140625" style="2" customWidth="1"/>
    <col min="277" max="512" width="11.42578125" style="2"/>
    <col min="513" max="513" width="25.28515625" style="2" customWidth="1"/>
    <col min="514" max="514" width="12.42578125" style="2" customWidth="1"/>
    <col min="515" max="516" width="11.42578125" style="2"/>
    <col min="517" max="517" width="12.5703125" style="2" customWidth="1"/>
    <col min="518" max="527" width="11.42578125" style="2"/>
    <col min="528" max="528" width="13.5703125" style="2" customWidth="1"/>
    <col min="529" max="531" width="11.42578125" style="2"/>
    <col min="532" max="532" width="15.140625" style="2" customWidth="1"/>
    <col min="533" max="768" width="11.42578125" style="2"/>
    <col min="769" max="769" width="25.28515625" style="2" customWidth="1"/>
    <col min="770" max="770" width="12.42578125" style="2" customWidth="1"/>
    <col min="771" max="772" width="11.42578125" style="2"/>
    <col min="773" max="773" width="12.5703125" style="2" customWidth="1"/>
    <col min="774" max="783" width="11.42578125" style="2"/>
    <col min="784" max="784" width="13.5703125" style="2" customWidth="1"/>
    <col min="785" max="787" width="11.42578125" style="2"/>
    <col min="788" max="788" width="15.140625" style="2" customWidth="1"/>
    <col min="789" max="1024" width="11.42578125" style="2"/>
    <col min="1025" max="1025" width="25.28515625" style="2" customWidth="1"/>
    <col min="1026" max="1026" width="12.42578125" style="2" customWidth="1"/>
    <col min="1027" max="1028" width="11.42578125" style="2"/>
    <col min="1029" max="1029" width="12.5703125" style="2" customWidth="1"/>
    <col min="1030" max="1039" width="11.42578125" style="2"/>
    <col min="1040" max="1040" width="13.5703125" style="2" customWidth="1"/>
    <col min="1041" max="1043" width="11.42578125" style="2"/>
    <col min="1044" max="1044" width="15.140625" style="2" customWidth="1"/>
    <col min="1045" max="1280" width="11.42578125" style="2"/>
    <col min="1281" max="1281" width="25.28515625" style="2" customWidth="1"/>
    <col min="1282" max="1282" width="12.42578125" style="2" customWidth="1"/>
    <col min="1283" max="1284" width="11.42578125" style="2"/>
    <col min="1285" max="1285" width="12.5703125" style="2" customWidth="1"/>
    <col min="1286" max="1295" width="11.42578125" style="2"/>
    <col min="1296" max="1296" width="13.5703125" style="2" customWidth="1"/>
    <col min="1297" max="1299" width="11.42578125" style="2"/>
    <col min="1300" max="1300" width="15.140625" style="2" customWidth="1"/>
    <col min="1301" max="1536" width="11.42578125" style="2"/>
    <col min="1537" max="1537" width="25.28515625" style="2" customWidth="1"/>
    <col min="1538" max="1538" width="12.42578125" style="2" customWidth="1"/>
    <col min="1539" max="1540" width="11.42578125" style="2"/>
    <col min="1541" max="1541" width="12.5703125" style="2" customWidth="1"/>
    <col min="1542" max="1551" width="11.42578125" style="2"/>
    <col min="1552" max="1552" width="13.5703125" style="2" customWidth="1"/>
    <col min="1553" max="1555" width="11.42578125" style="2"/>
    <col min="1556" max="1556" width="15.140625" style="2" customWidth="1"/>
    <col min="1557" max="1792" width="11.42578125" style="2"/>
    <col min="1793" max="1793" width="25.28515625" style="2" customWidth="1"/>
    <col min="1794" max="1794" width="12.42578125" style="2" customWidth="1"/>
    <col min="1795" max="1796" width="11.42578125" style="2"/>
    <col min="1797" max="1797" width="12.5703125" style="2" customWidth="1"/>
    <col min="1798" max="1807" width="11.42578125" style="2"/>
    <col min="1808" max="1808" width="13.5703125" style="2" customWidth="1"/>
    <col min="1809" max="1811" width="11.42578125" style="2"/>
    <col min="1812" max="1812" width="15.140625" style="2" customWidth="1"/>
    <col min="1813" max="2048" width="11.42578125" style="2"/>
    <col min="2049" max="2049" width="25.28515625" style="2" customWidth="1"/>
    <col min="2050" max="2050" width="12.42578125" style="2" customWidth="1"/>
    <col min="2051" max="2052" width="11.42578125" style="2"/>
    <col min="2053" max="2053" width="12.5703125" style="2" customWidth="1"/>
    <col min="2054" max="2063" width="11.42578125" style="2"/>
    <col min="2064" max="2064" width="13.5703125" style="2" customWidth="1"/>
    <col min="2065" max="2067" width="11.42578125" style="2"/>
    <col min="2068" max="2068" width="15.140625" style="2" customWidth="1"/>
    <col min="2069" max="2304" width="11.42578125" style="2"/>
    <col min="2305" max="2305" width="25.28515625" style="2" customWidth="1"/>
    <col min="2306" max="2306" width="12.42578125" style="2" customWidth="1"/>
    <col min="2307" max="2308" width="11.42578125" style="2"/>
    <col min="2309" max="2309" width="12.5703125" style="2" customWidth="1"/>
    <col min="2310" max="2319" width="11.42578125" style="2"/>
    <col min="2320" max="2320" width="13.5703125" style="2" customWidth="1"/>
    <col min="2321" max="2323" width="11.42578125" style="2"/>
    <col min="2324" max="2324" width="15.140625" style="2" customWidth="1"/>
    <col min="2325" max="2560" width="11.42578125" style="2"/>
    <col min="2561" max="2561" width="25.28515625" style="2" customWidth="1"/>
    <col min="2562" max="2562" width="12.42578125" style="2" customWidth="1"/>
    <col min="2563" max="2564" width="11.42578125" style="2"/>
    <col min="2565" max="2565" width="12.5703125" style="2" customWidth="1"/>
    <col min="2566" max="2575" width="11.42578125" style="2"/>
    <col min="2576" max="2576" width="13.5703125" style="2" customWidth="1"/>
    <col min="2577" max="2579" width="11.42578125" style="2"/>
    <col min="2580" max="2580" width="15.140625" style="2" customWidth="1"/>
    <col min="2581" max="2816" width="11.42578125" style="2"/>
    <col min="2817" max="2817" width="25.28515625" style="2" customWidth="1"/>
    <col min="2818" max="2818" width="12.42578125" style="2" customWidth="1"/>
    <col min="2819" max="2820" width="11.42578125" style="2"/>
    <col min="2821" max="2821" width="12.5703125" style="2" customWidth="1"/>
    <col min="2822" max="2831" width="11.42578125" style="2"/>
    <col min="2832" max="2832" width="13.5703125" style="2" customWidth="1"/>
    <col min="2833" max="2835" width="11.42578125" style="2"/>
    <col min="2836" max="2836" width="15.140625" style="2" customWidth="1"/>
    <col min="2837" max="3072" width="11.42578125" style="2"/>
    <col min="3073" max="3073" width="25.28515625" style="2" customWidth="1"/>
    <col min="3074" max="3074" width="12.42578125" style="2" customWidth="1"/>
    <col min="3075" max="3076" width="11.42578125" style="2"/>
    <col min="3077" max="3077" width="12.5703125" style="2" customWidth="1"/>
    <col min="3078" max="3087" width="11.42578125" style="2"/>
    <col min="3088" max="3088" width="13.5703125" style="2" customWidth="1"/>
    <col min="3089" max="3091" width="11.42578125" style="2"/>
    <col min="3092" max="3092" width="15.140625" style="2" customWidth="1"/>
    <col min="3093" max="3328" width="11.42578125" style="2"/>
    <col min="3329" max="3329" width="25.28515625" style="2" customWidth="1"/>
    <col min="3330" max="3330" width="12.42578125" style="2" customWidth="1"/>
    <col min="3331" max="3332" width="11.42578125" style="2"/>
    <col min="3333" max="3333" width="12.5703125" style="2" customWidth="1"/>
    <col min="3334" max="3343" width="11.42578125" style="2"/>
    <col min="3344" max="3344" width="13.5703125" style="2" customWidth="1"/>
    <col min="3345" max="3347" width="11.42578125" style="2"/>
    <col min="3348" max="3348" width="15.140625" style="2" customWidth="1"/>
    <col min="3349" max="3584" width="11.42578125" style="2"/>
    <col min="3585" max="3585" width="25.28515625" style="2" customWidth="1"/>
    <col min="3586" max="3586" width="12.42578125" style="2" customWidth="1"/>
    <col min="3587" max="3588" width="11.42578125" style="2"/>
    <col min="3589" max="3589" width="12.5703125" style="2" customWidth="1"/>
    <col min="3590" max="3599" width="11.42578125" style="2"/>
    <col min="3600" max="3600" width="13.5703125" style="2" customWidth="1"/>
    <col min="3601" max="3603" width="11.42578125" style="2"/>
    <col min="3604" max="3604" width="15.140625" style="2" customWidth="1"/>
    <col min="3605" max="3840" width="11.42578125" style="2"/>
    <col min="3841" max="3841" width="25.28515625" style="2" customWidth="1"/>
    <col min="3842" max="3842" width="12.42578125" style="2" customWidth="1"/>
    <col min="3843" max="3844" width="11.42578125" style="2"/>
    <col min="3845" max="3845" width="12.5703125" style="2" customWidth="1"/>
    <col min="3846" max="3855" width="11.42578125" style="2"/>
    <col min="3856" max="3856" width="13.5703125" style="2" customWidth="1"/>
    <col min="3857" max="3859" width="11.42578125" style="2"/>
    <col min="3860" max="3860" width="15.140625" style="2" customWidth="1"/>
    <col min="3861" max="4096" width="11.42578125" style="2"/>
    <col min="4097" max="4097" width="25.28515625" style="2" customWidth="1"/>
    <col min="4098" max="4098" width="12.42578125" style="2" customWidth="1"/>
    <col min="4099" max="4100" width="11.42578125" style="2"/>
    <col min="4101" max="4101" width="12.5703125" style="2" customWidth="1"/>
    <col min="4102" max="4111" width="11.42578125" style="2"/>
    <col min="4112" max="4112" width="13.5703125" style="2" customWidth="1"/>
    <col min="4113" max="4115" width="11.42578125" style="2"/>
    <col min="4116" max="4116" width="15.140625" style="2" customWidth="1"/>
    <col min="4117" max="4352" width="11.42578125" style="2"/>
    <col min="4353" max="4353" width="25.28515625" style="2" customWidth="1"/>
    <col min="4354" max="4354" width="12.42578125" style="2" customWidth="1"/>
    <col min="4355" max="4356" width="11.42578125" style="2"/>
    <col min="4357" max="4357" width="12.5703125" style="2" customWidth="1"/>
    <col min="4358" max="4367" width="11.42578125" style="2"/>
    <col min="4368" max="4368" width="13.5703125" style="2" customWidth="1"/>
    <col min="4369" max="4371" width="11.42578125" style="2"/>
    <col min="4372" max="4372" width="15.140625" style="2" customWidth="1"/>
    <col min="4373" max="4608" width="11.42578125" style="2"/>
    <col min="4609" max="4609" width="25.28515625" style="2" customWidth="1"/>
    <col min="4610" max="4610" width="12.42578125" style="2" customWidth="1"/>
    <col min="4611" max="4612" width="11.42578125" style="2"/>
    <col min="4613" max="4613" width="12.5703125" style="2" customWidth="1"/>
    <col min="4614" max="4623" width="11.42578125" style="2"/>
    <col min="4624" max="4624" width="13.5703125" style="2" customWidth="1"/>
    <col min="4625" max="4627" width="11.42578125" style="2"/>
    <col min="4628" max="4628" width="15.140625" style="2" customWidth="1"/>
    <col min="4629" max="4864" width="11.42578125" style="2"/>
    <col min="4865" max="4865" width="25.28515625" style="2" customWidth="1"/>
    <col min="4866" max="4866" width="12.42578125" style="2" customWidth="1"/>
    <col min="4867" max="4868" width="11.42578125" style="2"/>
    <col min="4869" max="4869" width="12.5703125" style="2" customWidth="1"/>
    <col min="4870" max="4879" width="11.42578125" style="2"/>
    <col min="4880" max="4880" width="13.5703125" style="2" customWidth="1"/>
    <col min="4881" max="4883" width="11.42578125" style="2"/>
    <col min="4884" max="4884" width="15.140625" style="2" customWidth="1"/>
    <col min="4885" max="5120" width="11.42578125" style="2"/>
    <col min="5121" max="5121" width="25.28515625" style="2" customWidth="1"/>
    <col min="5122" max="5122" width="12.42578125" style="2" customWidth="1"/>
    <col min="5123" max="5124" width="11.42578125" style="2"/>
    <col min="5125" max="5125" width="12.5703125" style="2" customWidth="1"/>
    <col min="5126" max="5135" width="11.42578125" style="2"/>
    <col min="5136" max="5136" width="13.5703125" style="2" customWidth="1"/>
    <col min="5137" max="5139" width="11.42578125" style="2"/>
    <col min="5140" max="5140" width="15.140625" style="2" customWidth="1"/>
    <col min="5141" max="5376" width="11.42578125" style="2"/>
    <col min="5377" max="5377" width="25.28515625" style="2" customWidth="1"/>
    <col min="5378" max="5378" width="12.42578125" style="2" customWidth="1"/>
    <col min="5379" max="5380" width="11.42578125" style="2"/>
    <col min="5381" max="5381" width="12.5703125" style="2" customWidth="1"/>
    <col min="5382" max="5391" width="11.42578125" style="2"/>
    <col min="5392" max="5392" width="13.5703125" style="2" customWidth="1"/>
    <col min="5393" max="5395" width="11.42578125" style="2"/>
    <col min="5396" max="5396" width="15.140625" style="2" customWidth="1"/>
    <col min="5397" max="5632" width="11.42578125" style="2"/>
    <col min="5633" max="5633" width="25.28515625" style="2" customWidth="1"/>
    <col min="5634" max="5634" width="12.42578125" style="2" customWidth="1"/>
    <col min="5635" max="5636" width="11.42578125" style="2"/>
    <col min="5637" max="5637" width="12.5703125" style="2" customWidth="1"/>
    <col min="5638" max="5647" width="11.42578125" style="2"/>
    <col min="5648" max="5648" width="13.5703125" style="2" customWidth="1"/>
    <col min="5649" max="5651" width="11.42578125" style="2"/>
    <col min="5652" max="5652" width="15.140625" style="2" customWidth="1"/>
    <col min="5653" max="5888" width="11.42578125" style="2"/>
    <col min="5889" max="5889" width="25.28515625" style="2" customWidth="1"/>
    <col min="5890" max="5890" width="12.42578125" style="2" customWidth="1"/>
    <col min="5891" max="5892" width="11.42578125" style="2"/>
    <col min="5893" max="5893" width="12.5703125" style="2" customWidth="1"/>
    <col min="5894" max="5903" width="11.42578125" style="2"/>
    <col min="5904" max="5904" width="13.5703125" style="2" customWidth="1"/>
    <col min="5905" max="5907" width="11.42578125" style="2"/>
    <col min="5908" max="5908" width="15.140625" style="2" customWidth="1"/>
    <col min="5909" max="6144" width="11.42578125" style="2"/>
    <col min="6145" max="6145" width="25.28515625" style="2" customWidth="1"/>
    <col min="6146" max="6146" width="12.42578125" style="2" customWidth="1"/>
    <col min="6147" max="6148" width="11.42578125" style="2"/>
    <col min="6149" max="6149" width="12.5703125" style="2" customWidth="1"/>
    <col min="6150" max="6159" width="11.42578125" style="2"/>
    <col min="6160" max="6160" width="13.5703125" style="2" customWidth="1"/>
    <col min="6161" max="6163" width="11.42578125" style="2"/>
    <col min="6164" max="6164" width="15.140625" style="2" customWidth="1"/>
    <col min="6165" max="6400" width="11.42578125" style="2"/>
    <col min="6401" max="6401" width="25.28515625" style="2" customWidth="1"/>
    <col min="6402" max="6402" width="12.42578125" style="2" customWidth="1"/>
    <col min="6403" max="6404" width="11.42578125" style="2"/>
    <col min="6405" max="6405" width="12.5703125" style="2" customWidth="1"/>
    <col min="6406" max="6415" width="11.42578125" style="2"/>
    <col min="6416" max="6416" width="13.5703125" style="2" customWidth="1"/>
    <col min="6417" max="6419" width="11.42578125" style="2"/>
    <col min="6420" max="6420" width="15.140625" style="2" customWidth="1"/>
    <col min="6421" max="6656" width="11.42578125" style="2"/>
    <col min="6657" max="6657" width="25.28515625" style="2" customWidth="1"/>
    <col min="6658" max="6658" width="12.42578125" style="2" customWidth="1"/>
    <col min="6659" max="6660" width="11.42578125" style="2"/>
    <col min="6661" max="6661" width="12.5703125" style="2" customWidth="1"/>
    <col min="6662" max="6671" width="11.42578125" style="2"/>
    <col min="6672" max="6672" width="13.5703125" style="2" customWidth="1"/>
    <col min="6673" max="6675" width="11.42578125" style="2"/>
    <col min="6676" max="6676" width="15.140625" style="2" customWidth="1"/>
    <col min="6677" max="6912" width="11.42578125" style="2"/>
    <col min="6913" max="6913" width="25.28515625" style="2" customWidth="1"/>
    <col min="6914" max="6914" width="12.42578125" style="2" customWidth="1"/>
    <col min="6915" max="6916" width="11.42578125" style="2"/>
    <col min="6917" max="6917" width="12.5703125" style="2" customWidth="1"/>
    <col min="6918" max="6927" width="11.42578125" style="2"/>
    <col min="6928" max="6928" width="13.5703125" style="2" customWidth="1"/>
    <col min="6929" max="6931" width="11.42578125" style="2"/>
    <col min="6932" max="6932" width="15.140625" style="2" customWidth="1"/>
    <col min="6933" max="7168" width="11.42578125" style="2"/>
    <col min="7169" max="7169" width="25.28515625" style="2" customWidth="1"/>
    <col min="7170" max="7170" width="12.42578125" style="2" customWidth="1"/>
    <col min="7171" max="7172" width="11.42578125" style="2"/>
    <col min="7173" max="7173" width="12.5703125" style="2" customWidth="1"/>
    <col min="7174" max="7183" width="11.42578125" style="2"/>
    <col min="7184" max="7184" width="13.5703125" style="2" customWidth="1"/>
    <col min="7185" max="7187" width="11.42578125" style="2"/>
    <col min="7188" max="7188" width="15.140625" style="2" customWidth="1"/>
    <col min="7189" max="7424" width="11.42578125" style="2"/>
    <col min="7425" max="7425" width="25.28515625" style="2" customWidth="1"/>
    <col min="7426" max="7426" width="12.42578125" style="2" customWidth="1"/>
    <col min="7427" max="7428" width="11.42578125" style="2"/>
    <col min="7429" max="7429" width="12.5703125" style="2" customWidth="1"/>
    <col min="7430" max="7439" width="11.42578125" style="2"/>
    <col min="7440" max="7440" width="13.5703125" style="2" customWidth="1"/>
    <col min="7441" max="7443" width="11.42578125" style="2"/>
    <col min="7444" max="7444" width="15.140625" style="2" customWidth="1"/>
    <col min="7445" max="7680" width="11.42578125" style="2"/>
    <col min="7681" max="7681" width="25.28515625" style="2" customWidth="1"/>
    <col min="7682" max="7682" width="12.42578125" style="2" customWidth="1"/>
    <col min="7683" max="7684" width="11.42578125" style="2"/>
    <col min="7685" max="7685" width="12.5703125" style="2" customWidth="1"/>
    <col min="7686" max="7695" width="11.42578125" style="2"/>
    <col min="7696" max="7696" width="13.5703125" style="2" customWidth="1"/>
    <col min="7697" max="7699" width="11.42578125" style="2"/>
    <col min="7700" max="7700" width="15.140625" style="2" customWidth="1"/>
    <col min="7701" max="7936" width="11.42578125" style="2"/>
    <col min="7937" max="7937" width="25.28515625" style="2" customWidth="1"/>
    <col min="7938" max="7938" width="12.42578125" style="2" customWidth="1"/>
    <col min="7939" max="7940" width="11.42578125" style="2"/>
    <col min="7941" max="7941" width="12.5703125" style="2" customWidth="1"/>
    <col min="7942" max="7951" width="11.42578125" style="2"/>
    <col min="7952" max="7952" width="13.5703125" style="2" customWidth="1"/>
    <col min="7953" max="7955" width="11.42578125" style="2"/>
    <col min="7956" max="7956" width="15.140625" style="2" customWidth="1"/>
    <col min="7957" max="8192" width="11.42578125" style="2"/>
    <col min="8193" max="8193" width="25.28515625" style="2" customWidth="1"/>
    <col min="8194" max="8194" width="12.42578125" style="2" customWidth="1"/>
    <col min="8195" max="8196" width="11.42578125" style="2"/>
    <col min="8197" max="8197" width="12.5703125" style="2" customWidth="1"/>
    <col min="8198" max="8207" width="11.42578125" style="2"/>
    <col min="8208" max="8208" width="13.5703125" style="2" customWidth="1"/>
    <col min="8209" max="8211" width="11.42578125" style="2"/>
    <col min="8212" max="8212" width="15.140625" style="2" customWidth="1"/>
    <col min="8213" max="8448" width="11.42578125" style="2"/>
    <col min="8449" max="8449" width="25.28515625" style="2" customWidth="1"/>
    <col min="8450" max="8450" width="12.42578125" style="2" customWidth="1"/>
    <col min="8451" max="8452" width="11.42578125" style="2"/>
    <col min="8453" max="8453" width="12.5703125" style="2" customWidth="1"/>
    <col min="8454" max="8463" width="11.42578125" style="2"/>
    <col min="8464" max="8464" width="13.5703125" style="2" customWidth="1"/>
    <col min="8465" max="8467" width="11.42578125" style="2"/>
    <col min="8468" max="8468" width="15.140625" style="2" customWidth="1"/>
    <col min="8469" max="8704" width="11.42578125" style="2"/>
    <col min="8705" max="8705" width="25.28515625" style="2" customWidth="1"/>
    <col min="8706" max="8706" width="12.42578125" style="2" customWidth="1"/>
    <col min="8707" max="8708" width="11.42578125" style="2"/>
    <col min="8709" max="8709" width="12.5703125" style="2" customWidth="1"/>
    <col min="8710" max="8719" width="11.42578125" style="2"/>
    <col min="8720" max="8720" width="13.5703125" style="2" customWidth="1"/>
    <col min="8721" max="8723" width="11.42578125" style="2"/>
    <col min="8724" max="8724" width="15.140625" style="2" customWidth="1"/>
    <col min="8725" max="8960" width="11.42578125" style="2"/>
    <col min="8961" max="8961" width="25.28515625" style="2" customWidth="1"/>
    <col min="8962" max="8962" width="12.42578125" style="2" customWidth="1"/>
    <col min="8963" max="8964" width="11.42578125" style="2"/>
    <col min="8965" max="8965" width="12.5703125" style="2" customWidth="1"/>
    <col min="8966" max="8975" width="11.42578125" style="2"/>
    <col min="8976" max="8976" width="13.5703125" style="2" customWidth="1"/>
    <col min="8977" max="8979" width="11.42578125" style="2"/>
    <col min="8980" max="8980" width="15.140625" style="2" customWidth="1"/>
    <col min="8981" max="9216" width="11.42578125" style="2"/>
    <col min="9217" max="9217" width="25.28515625" style="2" customWidth="1"/>
    <col min="9218" max="9218" width="12.42578125" style="2" customWidth="1"/>
    <col min="9219" max="9220" width="11.42578125" style="2"/>
    <col min="9221" max="9221" width="12.5703125" style="2" customWidth="1"/>
    <col min="9222" max="9231" width="11.42578125" style="2"/>
    <col min="9232" max="9232" width="13.5703125" style="2" customWidth="1"/>
    <col min="9233" max="9235" width="11.42578125" style="2"/>
    <col min="9236" max="9236" width="15.140625" style="2" customWidth="1"/>
    <col min="9237" max="9472" width="11.42578125" style="2"/>
    <col min="9473" max="9473" width="25.28515625" style="2" customWidth="1"/>
    <col min="9474" max="9474" width="12.42578125" style="2" customWidth="1"/>
    <col min="9475" max="9476" width="11.42578125" style="2"/>
    <col min="9477" max="9477" width="12.5703125" style="2" customWidth="1"/>
    <col min="9478" max="9487" width="11.42578125" style="2"/>
    <col min="9488" max="9488" width="13.5703125" style="2" customWidth="1"/>
    <col min="9489" max="9491" width="11.42578125" style="2"/>
    <col min="9492" max="9492" width="15.140625" style="2" customWidth="1"/>
    <col min="9493" max="9728" width="11.42578125" style="2"/>
    <col min="9729" max="9729" width="25.28515625" style="2" customWidth="1"/>
    <col min="9730" max="9730" width="12.42578125" style="2" customWidth="1"/>
    <col min="9731" max="9732" width="11.42578125" style="2"/>
    <col min="9733" max="9733" width="12.5703125" style="2" customWidth="1"/>
    <col min="9734" max="9743" width="11.42578125" style="2"/>
    <col min="9744" max="9744" width="13.5703125" style="2" customWidth="1"/>
    <col min="9745" max="9747" width="11.42578125" style="2"/>
    <col min="9748" max="9748" width="15.140625" style="2" customWidth="1"/>
    <col min="9749" max="9984" width="11.42578125" style="2"/>
    <col min="9985" max="9985" width="25.28515625" style="2" customWidth="1"/>
    <col min="9986" max="9986" width="12.42578125" style="2" customWidth="1"/>
    <col min="9987" max="9988" width="11.42578125" style="2"/>
    <col min="9989" max="9989" width="12.5703125" style="2" customWidth="1"/>
    <col min="9990" max="9999" width="11.42578125" style="2"/>
    <col min="10000" max="10000" width="13.5703125" style="2" customWidth="1"/>
    <col min="10001" max="10003" width="11.42578125" style="2"/>
    <col min="10004" max="10004" width="15.140625" style="2" customWidth="1"/>
    <col min="10005" max="10240" width="11.42578125" style="2"/>
    <col min="10241" max="10241" width="25.28515625" style="2" customWidth="1"/>
    <col min="10242" max="10242" width="12.42578125" style="2" customWidth="1"/>
    <col min="10243" max="10244" width="11.42578125" style="2"/>
    <col min="10245" max="10245" width="12.5703125" style="2" customWidth="1"/>
    <col min="10246" max="10255" width="11.42578125" style="2"/>
    <col min="10256" max="10256" width="13.5703125" style="2" customWidth="1"/>
    <col min="10257" max="10259" width="11.42578125" style="2"/>
    <col min="10260" max="10260" width="15.140625" style="2" customWidth="1"/>
    <col min="10261" max="10496" width="11.42578125" style="2"/>
    <col min="10497" max="10497" width="25.28515625" style="2" customWidth="1"/>
    <col min="10498" max="10498" width="12.42578125" style="2" customWidth="1"/>
    <col min="10499" max="10500" width="11.42578125" style="2"/>
    <col min="10501" max="10501" width="12.5703125" style="2" customWidth="1"/>
    <col min="10502" max="10511" width="11.42578125" style="2"/>
    <col min="10512" max="10512" width="13.5703125" style="2" customWidth="1"/>
    <col min="10513" max="10515" width="11.42578125" style="2"/>
    <col min="10516" max="10516" width="15.140625" style="2" customWidth="1"/>
    <col min="10517" max="10752" width="11.42578125" style="2"/>
    <col min="10753" max="10753" width="25.28515625" style="2" customWidth="1"/>
    <col min="10754" max="10754" width="12.42578125" style="2" customWidth="1"/>
    <col min="10755" max="10756" width="11.42578125" style="2"/>
    <col min="10757" max="10757" width="12.5703125" style="2" customWidth="1"/>
    <col min="10758" max="10767" width="11.42578125" style="2"/>
    <col min="10768" max="10768" width="13.5703125" style="2" customWidth="1"/>
    <col min="10769" max="10771" width="11.42578125" style="2"/>
    <col min="10772" max="10772" width="15.140625" style="2" customWidth="1"/>
    <col min="10773" max="11008" width="11.42578125" style="2"/>
    <col min="11009" max="11009" width="25.28515625" style="2" customWidth="1"/>
    <col min="11010" max="11010" width="12.42578125" style="2" customWidth="1"/>
    <col min="11011" max="11012" width="11.42578125" style="2"/>
    <col min="11013" max="11013" width="12.5703125" style="2" customWidth="1"/>
    <col min="11014" max="11023" width="11.42578125" style="2"/>
    <col min="11024" max="11024" width="13.5703125" style="2" customWidth="1"/>
    <col min="11025" max="11027" width="11.42578125" style="2"/>
    <col min="11028" max="11028" width="15.140625" style="2" customWidth="1"/>
    <col min="11029" max="11264" width="11.42578125" style="2"/>
    <col min="11265" max="11265" width="25.28515625" style="2" customWidth="1"/>
    <col min="11266" max="11266" width="12.42578125" style="2" customWidth="1"/>
    <col min="11267" max="11268" width="11.42578125" style="2"/>
    <col min="11269" max="11269" width="12.5703125" style="2" customWidth="1"/>
    <col min="11270" max="11279" width="11.42578125" style="2"/>
    <col min="11280" max="11280" width="13.5703125" style="2" customWidth="1"/>
    <col min="11281" max="11283" width="11.42578125" style="2"/>
    <col min="11284" max="11284" width="15.140625" style="2" customWidth="1"/>
    <col min="11285" max="11520" width="11.42578125" style="2"/>
    <col min="11521" max="11521" width="25.28515625" style="2" customWidth="1"/>
    <col min="11522" max="11522" width="12.42578125" style="2" customWidth="1"/>
    <col min="11523" max="11524" width="11.42578125" style="2"/>
    <col min="11525" max="11525" width="12.5703125" style="2" customWidth="1"/>
    <col min="11526" max="11535" width="11.42578125" style="2"/>
    <col min="11536" max="11536" width="13.5703125" style="2" customWidth="1"/>
    <col min="11537" max="11539" width="11.42578125" style="2"/>
    <col min="11540" max="11540" width="15.140625" style="2" customWidth="1"/>
    <col min="11541" max="11776" width="11.42578125" style="2"/>
    <col min="11777" max="11777" width="25.28515625" style="2" customWidth="1"/>
    <col min="11778" max="11778" width="12.42578125" style="2" customWidth="1"/>
    <col min="11779" max="11780" width="11.42578125" style="2"/>
    <col min="11781" max="11781" width="12.5703125" style="2" customWidth="1"/>
    <col min="11782" max="11791" width="11.42578125" style="2"/>
    <col min="11792" max="11792" width="13.5703125" style="2" customWidth="1"/>
    <col min="11793" max="11795" width="11.42578125" style="2"/>
    <col min="11796" max="11796" width="15.140625" style="2" customWidth="1"/>
    <col min="11797" max="12032" width="11.42578125" style="2"/>
    <col min="12033" max="12033" width="25.28515625" style="2" customWidth="1"/>
    <col min="12034" max="12034" width="12.42578125" style="2" customWidth="1"/>
    <col min="12035" max="12036" width="11.42578125" style="2"/>
    <col min="12037" max="12037" width="12.5703125" style="2" customWidth="1"/>
    <col min="12038" max="12047" width="11.42578125" style="2"/>
    <col min="12048" max="12048" width="13.5703125" style="2" customWidth="1"/>
    <col min="12049" max="12051" width="11.42578125" style="2"/>
    <col min="12052" max="12052" width="15.140625" style="2" customWidth="1"/>
    <col min="12053" max="12288" width="11.42578125" style="2"/>
    <col min="12289" max="12289" width="25.28515625" style="2" customWidth="1"/>
    <col min="12290" max="12290" width="12.42578125" style="2" customWidth="1"/>
    <col min="12291" max="12292" width="11.42578125" style="2"/>
    <col min="12293" max="12293" width="12.5703125" style="2" customWidth="1"/>
    <col min="12294" max="12303" width="11.42578125" style="2"/>
    <col min="12304" max="12304" width="13.5703125" style="2" customWidth="1"/>
    <col min="12305" max="12307" width="11.42578125" style="2"/>
    <col min="12308" max="12308" width="15.140625" style="2" customWidth="1"/>
    <col min="12309" max="12544" width="11.42578125" style="2"/>
    <col min="12545" max="12545" width="25.28515625" style="2" customWidth="1"/>
    <col min="12546" max="12546" width="12.42578125" style="2" customWidth="1"/>
    <col min="12547" max="12548" width="11.42578125" style="2"/>
    <col min="12549" max="12549" width="12.5703125" style="2" customWidth="1"/>
    <col min="12550" max="12559" width="11.42578125" style="2"/>
    <col min="12560" max="12560" width="13.5703125" style="2" customWidth="1"/>
    <col min="12561" max="12563" width="11.42578125" style="2"/>
    <col min="12564" max="12564" width="15.140625" style="2" customWidth="1"/>
    <col min="12565" max="12800" width="11.42578125" style="2"/>
    <col min="12801" max="12801" width="25.28515625" style="2" customWidth="1"/>
    <col min="12802" max="12802" width="12.42578125" style="2" customWidth="1"/>
    <col min="12803" max="12804" width="11.42578125" style="2"/>
    <col min="12805" max="12805" width="12.5703125" style="2" customWidth="1"/>
    <col min="12806" max="12815" width="11.42578125" style="2"/>
    <col min="12816" max="12816" width="13.5703125" style="2" customWidth="1"/>
    <col min="12817" max="12819" width="11.42578125" style="2"/>
    <col min="12820" max="12820" width="15.140625" style="2" customWidth="1"/>
    <col min="12821" max="13056" width="11.42578125" style="2"/>
    <col min="13057" max="13057" width="25.28515625" style="2" customWidth="1"/>
    <col min="13058" max="13058" width="12.42578125" style="2" customWidth="1"/>
    <col min="13059" max="13060" width="11.42578125" style="2"/>
    <col min="13061" max="13061" width="12.5703125" style="2" customWidth="1"/>
    <col min="13062" max="13071" width="11.42578125" style="2"/>
    <col min="13072" max="13072" width="13.5703125" style="2" customWidth="1"/>
    <col min="13073" max="13075" width="11.42578125" style="2"/>
    <col min="13076" max="13076" width="15.140625" style="2" customWidth="1"/>
    <col min="13077" max="13312" width="11.42578125" style="2"/>
    <col min="13313" max="13313" width="25.28515625" style="2" customWidth="1"/>
    <col min="13314" max="13314" width="12.42578125" style="2" customWidth="1"/>
    <col min="13315" max="13316" width="11.42578125" style="2"/>
    <col min="13317" max="13317" width="12.5703125" style="2" customWidth="1"/>
    <col min="13318" max="13327" width="11.42578125" style="2"/>
    <col min="13328" max="13328" width="13.5703125" style="2" customWidth="1"/>
    <col min="13329" max="13331" width="11.42578125" style="2"/>
    <col min="13332" max="13332" width="15.140625" style="2" customWidth="1"/>
    <col min="13333" max="13568" width="11.42578125" style="2"/>
    <col min="13569" max="13569" width="25.28515625" style="2" customWidth="1"/>
    <col min="13570" max="13570" width="12.42578125" style="2" customWidth="1"/>
    <col min="13571" max="13572" width="11.42578125" style="2"/>
    <col min="13573" max="13573" width="12.5703125" style="2" customWidth="1"/>
    <col min="13574" max="13583" width="11.42578125" style="2"/>
    <col min="13584" max="13584" width="13.5703125" style="2" customWidth="1"/>
    <col min="13585" max="13587" width="11.42578125" style="2"/>
    <col min="13588" max="13588" width="15.140625" style="2" customWidth="1"/>
    <col min="13589" max="13824" width="11.42578125" style="2"/>
    <col min="13825" max="13825" width="25.28515625" style="2" customWidth="1"/>
    <col min="13826" max="13826" width="12.42578125" style="2" customWidth="1"/>
    <col min="13827" max="13828" width="11.42578125" style="2"/>
    <col min="13829" max="13829" width="12.5703125" style="2" customWidth="1"/>
    <col min="13830" max="13839" width="11.42578125" style="2"/>
    <col min="13840" max="13840" width="13.5703125" style="2" customWidth="1"/>
    <col min="13841" max="13843" width="11.42578125" style="2"/>
    <col min="13844" max="13844" width="15.140625" style="2" customWidth="1"/>
    <col min="13845" max="14080" width="11.42578125" style="2"/>
    <col min="14081" max="14081" width="25.28515625" style="2" customWidth="1"/>
    <col min="14082" max="14082" width="12.42578125" style="2" customWidth="1"/>
    <col min="14083" max="14084" width="11.42578125" style="2"/>
    <col min="14085" max="14085" width="12.5703125" style="2" customWidth="1"/>
    <col min="14086" max="14095" width="11.42578125" style="2"/>
    <col min="14096" max="14096" width="13.5703125" style="2" customWidth="1"/>
    <col min="14097" max="14099" width="11.42578125" style="2"/>
    <col min="14100" max="14100" width="15.140625" style="2" customWidth="1"/>
    <col min="14101" max="14336" width="11.42578125" style="2"/>
    <col min="14337" max="14337" width="25.28515625" style="2" customWidth="1"/>
    <col min="14338" max="14338" width="12.42578125" style="2" customWidth="1"/>
    <col min="14339" max="14340" width="11.42578125" style="2"/>
    <col min="14341" max="14341" width="12.5703125" style="2" customWidth="1"/>
    <col min="14342" max="14351" width="11.42578125" style="2"/>
    <col min="14352" max="14352" width="13.5703125" style="2" customWidth="1"/>
    <col min="14353" max="14355" width="11.42578125" style="2"/>
    <col min="14356" max="14356" width="15.140625" style="2" customWidth="1"/>
    <col min="14357" max="14592" width="11.42578125" style="2"/>
    <col min="14593" max="14593" width="25.28515625" style="2" customWidth="1"/>
    <col min="14594" max="14594" width="12.42578125" style="2" customWidth="1"/>
    <col min="14595" max="14596" width="11.42578125" style="2"/>
    <col min="14597" max="14597" width="12.5703125" style="2" customWidth="1"/>
    <col min="14598" max="14607" width="11.42578125" style="2"/>
    <col min="14608" max="14608" width="13.5703125" style="2" customWidth="1"/>
    <col min="14609" max="14611" width="11.42578125" style="2"/>
    <col min="14612" max="14612" width="15.140625" style="2" customWidth="1"/>
    <col min="14613" max="14848" width="11.42578125" style="2"/>
    <col min="14849" max="14849" width="25.28515625" style="2" customWidth="1"/>
    <col min="14850" max="14850" width="12.42578125" style="2" customWidth="1"/>
    <col min="14851" max="14852" width="11.42578125" style="2"/>
    <col min="14853" max="14853" width="12.5703125" style="2" customWidth="1"/>
    <col min="14854" max="14863" width="11.42578125" style="2"/>
    <col min="14864" max="14864" width="13.5703125" style="2" customWidth="1"/>
    <col min="14865" max="14867" width="11.42578125" style="2"/>
    <col min="14868" max="14868" width="15.140625" style="2" customWidth="1"/>
    <col min="14869" max="15104" width="11.42578125" style="2"/>
    <col min="15105" max="15105" width="25.28515625" style="2" customWidth="1"/>
    <col min="15106" max="15106" width="12.42578125" style="2" customWidth="1"/>
    <col min="15107" max="15108" width="11.42578125" style="2"/>
    <col min="15109" max="15109" width="12.5703125" style="2" customWidth="1"/>
    <col min="15110" max="15119" width="11.42578125" style="2"/>
    <col min="15120" max="15120" width="13.5703125" style="2" customWidth="1"/>
    <col min="15121" max="15123" width="11.42578125" style="2"/>
    <col min="15124" max="15124" width="15.140625" style="2" customWidth="1"/>
    <col min="15125" max="15360" width="11.42578125" style="2"/>
    <col min="15361" max="15361" width="25.28515625" style="2" customWidth="1"/>
    <col min="15362" max="15362" width="12.42578125" style="2" customWidth="1"/>
    <col min="15363" max="15364" width="11.42578125" style="2"/>
    <col min="15365" max="15365" width="12.5703125" style="2" customWidth="1"/>
    <col min="15366" max="15375" width="11.42578125" style="2"/>
    <col min="15376" max="15376" width="13.5703125" style="2" customWidth="1"/>
    <col min="15377" max="15379" width="11.42578125" style="2"/>
    <col min="15380" max="15380" width="15.140625" style="2" customWidth="1"/>
    <col min="15381" max="15616" width="11.42578125" style="2"/>
    <col min="15617" max="15617" width="25.28515625" style="2" customWidth="1"/>
    <col min="15618" max="15618" width="12.42578125" style="2" customWidth="1"/>
    <col min="15619" max="15620" width="11.42578125" style="2"/>
    <col min="15621" max="15621" width="12.5703125" style="2" customWidth="1"/>
    <col min="15622" max="15631" width="11.42578125" style="2"/>
    <col min="15632" max="15632" width="13.5703125" style="2" customWidth="1"/>
    <col min="15633" max="15635" width="11.42578125" style="2"/>
    <col min="15636" max="15636" width="15.140625" style="2" customWidth="1"/>
    <col min="15637" max="15872" width="11.42578125" style="2"/>
    <col min="15873" max="15873" width="25.28515625" style="2" customWidth="1"/>
    <col min="15874" max="15874" width="12.42578125" style="2" customWidth="1"/>
    <col min="15875" max="15876" width="11.42578125" style="2"/>
    <col min="15877" max="15877" width="12.5703125" style="2" customWidth="1"/>
    <col min="15878" max="15887" width="11.42578125" style="2"/>
    <col min="15888" max="15888" width="13.5703125" style="2" customWidth="1"/>
    <col min="15889" max="15891" width="11.42578125" style="2"/>
    <col min="15892" max="15892" width="15.140625" style="2" customWidth="1"/>
    <col min="15893" max="16128" width="11.42578125" style="2"/>
    <col min="16129" max="16129" width="25.28515625" style="2" customWidth="1"/>
    <col min="16130" max="16130" width="12.42578125" style="2" customWidth="1"/>
    <col min="16131" max="16132" width="11.42578125" style="2"/>
    <col min="16133" max="16133" width="12.5703125" style="2" customWidth="1"/>
    <col min="16134" max="16143" width="11.42578125" style="2"/>
    <col min="16144" max="16144" width="13.5703125" style="2" customWidth="1"/>
    <col min="16145" max="16147" width="11.42578125" style="2"/>
    <col min="16148" max="16148" width="15.140625" style="2" customWidth="1"/>
    <col min="16149" max="16384" width="11.42578125" style="2"/>
  </cols>
  <sheetData>
    <row r="1" spans="1:39" ht="12.75" x14ac:dyDescent="0.2">
      <c r="A1" s="40" t="s">
        <v>108</v>
      </c>
      <c r="B1" s="23"/>
    </row>
    <row r="2" spans="1:39" ht="30.75" customHeight="1" x14ac:dyDescent="0.2">
      <c r="A2" s="40" t="s">
        <v>117</v>
      </c>
      <c r="B2" s="23"/>
    </row>
    <row r="3" spans="1:39" ht="39.75" customHeight="1" x14ac:dyDescent="0.2">
      <c r="A3" s="45" t="s">
        <v>83</v>
      </c>
      <c r="B3" s="23"/>
      <c r="C3" s="3"/>
      <c r="G3" s="3"/>
    </row>
    <row r="4" spans="1:39" ht="63.75" x14ac:dyDescent="0.2">
      <c r="C4" s="4" t="s">
        <v>8</v>
      </c>
      <c r="D4" s="5" t="s">
        <v>5</v>
      </c>
      <c r="E4" s="5" t="s">
        <v>9</v>
      </c>
      <c r="F4" s="4" t="s">
        <v>10</v>
      </c>
      <c r="G4" s="5" t="s">
        <v>0</v>
      </c>
      <c r="H4" s="5" t="s">
        <v>1</v>
      </c>
      <c r="I4" s="5" t="s">
        <v>4</v>
      </c>
      <c r="J4" s="4" t="s">
        <v>82</v>
      </c>
      <c r="K4" s="4" t="s">
        <v>11</v>
      </c>
      <c r="L4" s="4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14</v>
      </c>
      <c r="S4" s="5" t="s">
        <v>15</v>
      </c>
      <c r="T4" s="5" t="s">
        <v>16</v>
      </c>
      <c r="U4" s="5" t="s">
        <v>18</v>
      </c>
      <c r="V4" s="5" t="s">
        <v>14</v>
      </c>
      <c r="W4" s="5" t="s">
        <v>15</v>
      </c>
      <c r="X4" s="5" t="s">
        <v>16</v>
      </c>
      <c r="Y4" s="4" t="s">
        <v>19</v>
      </c>
      <c r="Z4" s="5" t="s">
        <v>20</v>
      </c>
      <c r="AA4" s="5" t="s">
        <v>21</v>
      </c>
      <c r="AB4" s="4" t="s">
        <v>22</v>
      </c>
      <c r="AC4" s="5" t="s">
        <v>23</v>
      </c>
      <c r="AD4" s="5" t="s">
        <v>7</v>
      </c>
      <c r="AE4" s="4" t="s">
        <v>24</v>
      </c>
      <c r="AF4" s="4" t="s">
        <v>25</v>
      </c>
      <c r="AG4" s="5" t="s">
        <v>26</v>
      </c>
      <c r="AH4" s="5" t="s">
        <v>27</v>
      </c>
      <c r="AI4" s="4" t="s">
        <v>28</v>
      </c>
      <c r="AJ4" s="6" t="s">
        <v>29</v>
      </c>
      <c r="AK4" s="4" t="s">
        <v>30</v>
      </c>
      <c r="AL4" s="5" t="s">
        <v>6</v>
      </c>
      <c r="AM4" s="7" t="s">
        <v>3</v>
      </c>
    </row>
    <row r="5" spans="1:39" x14ac:dyDescent="0.2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9" x14ac:dyDescent="0.2">
      <c r="B6" s="8">
        <v>35431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v>570470</v>
      </c>
      <c r="AA6" s="12">
        <v>125554</v>
      </c>
      <c r="AB6" s="12">
        <v>43748</v>
      </c>
      <c r="AC6" s="12"/>
      <c r="AD6" s="12"/>
      <c r="AE6" s="12"/>
      <c r="AF6" s="12"/>
      <c r="AG6" s="12"/>
      <c r="AH6" s="12"/>
      <c r="AI6" s="12"/>
      <c r="AJ6" s="12">
        <v>739772</v>
      </c>
    </row>
    <row r="7" spans="1:39" x14ac:dyDescent="0.2">
      <c r="B7" s="8">
        <v>35462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483175</v>
      </c>
      <c r="AA7" s="12">
        <v>87063</v>
      </c>
      <c r="AB7" s="12">
        <v>34835</v>
      </c>
      <c r="AC7" s="12"/>
      <c r="AD7" s="12"/>
      <c r="AE7" s="12"/>
      <c r="AF7" s="12"/>
      <c r="AG7" s="12"/>
      <c r="AH7" s="12"/>
      <c r="AI7" s="12"/>
      <c r="AJ7" s="12">
        <v>605073</v>
      </c>
    </row>
    <row r="8" spans="1:39" x14ac:dyDescent="0.2">
      <c r="B8" s="8">
        <v>35490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695632</v>
      </c>
      <c r="AA8" s="12">
        <v>112707</v>
      </c>
      <c r="AB8" s="12">
        <v>41808</v>
      </c>
      <c r="AC8" s="12"/>
      <c r="AD8" s="12"/>
      <c r="AE8" s="12"/>
      <c r="AF8" s="12"/>
      <c r="AG8" s="12"/>
      <c r="AH8" s="12"/>
      <c r="AI8" s="12"/>
      <c r="AJ8" s="12">
        <v>850147</v>
      </c>
    </row>
    <row r="9" spans="1:39" x14ac:dyDescent="0.2">
      <c r="B9" s="8">
        <v>35521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641217</v>
      </c>
      <c r="AA9" s="12">
        <v>106491</v>
      </c>
      <c r="AB9" s="12">
        <v>40727</v>
      </c>
      <c r="AC9" s="12"/>
      <c r="AD9" s="12"/>
      <c r="AE9" s="12"/>
      <c r="AF9" s="12"/>
      <c r="AG9" s="12"/>
      <c r="AH9" s="12"/>
      <c r="AI9" s="12"/>
      <c r="AJ9" s="12">
        <v>788435</v>
      </c>
    </row>
    <row r="10" spans="1:39" x14ac:dyDescent="0.2">
      <c r="B10" s="8">
        <v>35551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691217</v>
      </c>
      <c r="AA10" s="12">
        <v>100359</v>
      </c>
      <c r="AB10" s="12">
        <v>33379</v>
      </c>
      <c r="AC10" s="12"/>
      <c r="AD10" s="12"/>
      <c r="AE10" s="12"/>
      <c r="AF10" s="12"/>
      <c r="AG10" s="12"/>
      <c r="AH10" s="12"/>
      <c r="AI10" s="12"/>
      <c r="AJ10" s="12">
        <v>824955</v>
      </c>
    </row>
    <row r="11" spans="1:39" x14ac:dyDescent="0.2">
      <c r="B11" s="8">
        <v>35582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571339</v>
      </c>
      <c r="AA11" s="12">
        <v>124294</v>
      </c>
      <c r="AB11" s="12">
        <v>39683</v>
      </c>
      <c r="AC11" s="12"/>
      <c r="AD11" s="12"/>
      <c r="AE11" s="12"/>
      <c r="AF11" s="12"/>
      <c r="AG11" s="12"/>
      <c r="AH11" s="12"/>
      <c r="AI11" s="12"/>
      <c r="AJ11" s="12">
        <v>735316</v>
      </c>
    </row>
    <row r="12" spans="1:39" x14ac:dyDescent="0.2">
      <c r="B12" s="8">
        <v>35612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613699</v>
      </c>
      <c r="AA12" s="12">
        <v>114321</v>
      </c>
      <c r="AB12" s="12">
        <v>43473</v>
      </c>
      <c r="AC12" s="12"/>
      <c r="AD12" s="12"/>
      <c r="AE12" s="12"/>
      <c r="AF12" s="12"/>
      <c r="AG12" s="12"/>
      <c r="AH12" s="12"/>
      <c r="AI12" s="12"/>
      <c r="AJ12" s="12">
        <v>771493</v>
      </c>
    </row>
    <row r="13" spans="1:39" x14ac:dyDescent="0.2">
      <c r="B13" s="8">
        <v>35643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624750</v>
      </c>
      <c r="AA13" s="12">
        <v>79960</v>
      </c>
      <c r="AB13" s="12">
        <v>38609</v>
      </c>
      <c r="AC13" s="12"/>
      <c r="AD13" s="12"/>
      <c r="AE13" s="12"/>
      <c r="AF13" s="12"/>
      <c r="AG13" s="12"/>
      <c r="AH13" s="12"/>
      <c r="AI13" s="12"/>
      <c r="AJ13" s="12">
        <v>743319</v>
      </c>
    </row>
    <row r="14" spans="1:39" x14ac:dyDescent="0.2">
      <c r="B14" s="8">
        <v>35674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527631</v>
      </c>
      <c r="AA14" s="12">
        <v>82061</v>
      </c>
      <c r="AB14" s="12">
        <v>41368</v>
      </c>
      <c r="AC14" s="12"/>
      <c r="AD14" s="12"/>
      <c r="AE14" s="12"/>
      <c r="AF14" s="12"/>
      <c r="AG14" s="12"/>
      <c r="AH14" s="12"/>
      <c r="AI14" s="12"/>
      <c r="AJ14" s="12">
        <v>651060</v>
      </c>
    </row>
    <row r="15" spans="1:39" x14ac:dyDescent="0.2">
      <c r="B15" s="8">
        <v>35704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v>426519</v>
      </c>
      <c r="AA15" s="12">
        <v>102871</v>
      </c>
      <c r="AB15" s="12">
        <v>44807</v>
      </c>
      <c r="AC15" s="12"/>
      <c r="AD15" s="12"/>
      <c r="AE15" s="12">
        <v>8642</v>
      </c>
      <c r="AF15" s="12"/>
      <c r="AG15" s="12"/>
      <c r="AH15" s="12"/>
      <c r="AI15" s="12"/>
      <c r="AJ15" s="12">
        <v>582839</v>
      </c>
    </row>
    <row r="16" spans="1:39" x14ac:dyDescent="0.2">
      <c r="B16" s="8">
        <v>35735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550417</v>
      </c>
      <c r="AA16" s="12">
        <v>88818</v>
      </c>
      <c r="AB16" s="12">
        <v>36871</v>
      </c>
      <c r="AC16" s="12"/>
      <c r="AD16" s="12"/>
      <c r="AE16" s="12">
        <v>12176</v>
      </c>
      <c r="AF16" s="12"/>
      <c r="AG16" s="12"/>
      <c r="AH16" s="12"/>
      <c r="AI16" s="12"/>
      <c r="AJ16" s="12">
        <v>688282</v>
      </c>
    </row>
    <row r="17" spans="2:36" x14ac:dyDescent="0.2">
      <c r="B17" s="8">
        <v>35765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649398</v>
      </c>
      <c r="AA17" s="12">
        <v>97701</v>
      </c>
      <c r="AB17" s="12">
        <v>34890</v>
      </c>
      <c r="AC17" s="12"/>
      <c r="AD17" s="12"/>
      <c r="AE17" s="12">
        <v>6794</v>
      </c>
      <c r="AF17" s="12"/>
      <c r="AG17" s="12"/>
      <c r="AH17" s="12"/>
      <c r="AI17" s="12"/>
      <c r="AJ17" s="12">
        <v>788783</v>
      </c>
    </row>
    <row r="18" spans="2:36" x14ac:dyDescent="0.2">
      <c r="B18" s="15" t="s">
        <v>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1674678</v>
      </c>
      <c r="AA18" s="12">
        <v>307962</v>
      </c>
      <c r="AB18" s="12">
        <v>87879</v>
      </c>
      <c r="AC18" s="12"/>
      <c r="AD18" s="12"/>
      <c r="AE18" s="12">
        <v>22962</v>
      </c>
      <c r="AF18" s="12"/>
      <c r="AG18" s="12"/>
      <c r="AH18" s="12"/>
      <c r="AI18" s="12"/>
      <c r="AJ18" s="12">
        <v>2093481</v>
      </c>
    </row>
    <row r="19" spans="2:36" x14ac:dyDescent="0.2">
      <c r="B19" s="8">
        <v>35886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591920</v>
      </c>
      <c r="AA19" s="12">
        <v>127380</v>
      </c>
      <c r="AB19" s="12">
        <v>29562</v>
      </c>
      <c r="AC19" s="12"/>
      <c r="AD19" s="12"/>
      <c r="AE19" s="12">
        <v>6930</v>
      </c>
      <c r="AF19" s="12"/>
      <c r="AG19" s="12"/>
      <c r="AH19" s="12"/>
      <c r="AI19" s="12"/>
      <c r="AJ19" s="12">
        <v>755792</v>
      </c>
    </row>
    <row r="20" spans="2:36" x14ac:dyDescent="0.2">
      <c r="B20" s="8">
        <v>35916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767036</v>
      </c>
      <c r="AA20" s="12">
        <v>86899</v>
      </c>
      <c r="AB20" s="12">
        <v>34595</v>
      </c>
      <c r="AC20" s="12"/>
      <c r="AD20" s="12"/>
      <c r="AE20" s="12">
        <v>10931</v>
      </c>
      <c r="AF20" s="12"/>
      <c r="AG20" s="12"/>
      <c r="AH20" s="12"/>
      <c r="AI20" s="12"/>
      <c r="AJ20" s="12">
        <v>899461</v>
      </c>
    </row>
    <row r="21" spans="2:36" x14ac:dyDescent="0.2">
      <c r="B21" s="8">
        <v>35947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682035</v>
      </c>
      <c r="AA21" s="12">
        <v>114483</v>
      </c>
      <c r="AB21" s="12">
        <v>33783</v>
      </c>
      <c r="AC21" s="12"/>
      <c r="AD21" s="12"/>
      <c r="AE21" s="12">
        <v>5905</v>
      </c>
      <c r="AF21" s="12"/>
      <c r="AG21" s="12"/>
      <c r="AH21" s="12"/>
      <c r="AI21" s="12"/>
      <c r="AJ21" s="12">
        <v>836206</v>
      </c>
    </row>
    <row r="22" spans="2:36" x14ac:dyDescent="0.2">
      <c r="B22" s="8">
        <v>35977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436576</v>
      </c>
      <c r="AA22" s="12">
        <v>107953</v>
      </c>
      <c r="AB22" s="12">
        <v>46165</v>
      </c>
      <c r="AC22" s="12"/>
      <c r="AD22" s="12"/>
      <c r="AE22" s="12">
        <v>12016</v>
      </c>
      <c r="AF22" s="12"/>
      <c r="AG22" s="12"/>
      <c r="AH22" s="12"/>
      <c r="AI22" s="12"/>
      <c r="AJ22" s="12">
        <v>602710</v>
      </c>
    </row>
    <row r="23" spans="2:36" x14ac:dyDescent="0.2">
      <c r="B23" s="8">
        <v>36008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863555</v>
      </c>
      <c r="AA23" s="12">
        <v>101775</v>
      </c>
      <c r="AB23" s="12">
        <v>38100</v>
      </c>
      <c r="AC23" s="12"/>
      <c r="AD23" s="12"/>
      <c r="AE23" s="12">
        <v>8867</v>
      </c>
      <c r="AF23" s="12"/>
      <c r="AG23" s="12"/>
      <c r="AH23" s="12"/>
      <c r="AI23" s="12"/>
      <c r="AJ23" s="12">
        <v>1012297</v>
      </c>
    </row>
    <row r="24" spans="2:36" x14ac:dyDescent="0.2">
      <c r="B24" s="8">
        <v>36039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573815</v>
      </c>
      <c r="AA24" s="12">
        <v>106465</v>
      </c>
      <c r="AB24" s="12">
        <v>36523</v>
      </c>
      <c r="AC24" s="12"/>
      <c r="AD24" s="12"/>
      <c r="AE24" s="12">
        <v>18747</v>
      </c>
      <c r="AF24" s="12"/>
      <c r="AG24" s="12"/>
      <c r="AH24" s="12"/>
      <c r="AI24" s="12"/>
      <c r="AJ24" s="12">
        <v>735550</v>
      </c>
    </row>
    <row r="25" spans="2:36" x14ac:dyDescent="0.2">
      <c r="B25" s="8">
        <v>36069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514279</v>
      </c>
      <c r="AA25" s="12">
        <v>131881</v>
      </c>
      <c r="AB25" s="12">
        <v>41192</v>
      </c>
      <c r="AC25" s="12"/>
      <c r="AD25" s="12"/>
      <c r="AE25" s="12">
        <v>16457</v>
      </c>
      <c r="AF25" s="12"/>
      <c r="AG25" s="12"/>
      <c r="AH25" s="12"/>
      <c r="AI25" s="12"/>
      <c r="AJ25" s="12">
        <v>703809</v>
      </c>
    </row>
    <row r="26" spans="2:36" x14ac:dyDescent="0.2">
      <c r="B26" s="8">
        <v>36100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v>728079</v>
      </c>
      <c r="AA26" s="12">
        <v>62100</v>
      </c>
      <c r="AB26" s="12">
        <v>29508</v>
      </c>
      <c r="AC26" s="12"/>
      <c r="AD26" s="12"/>
      <c r="AE26" s="12">
        <v>17580</v>
      </c>
      <c r="AF26" s="12"/>
      <c r="AG26" s="12"/>
      <c r="AH26" s="12"/>
      <c r="AI26" s="12"/>
      <c r="AJ26" s="12">
        <v>837267</v>
      </c>
    </row>
    <row r="27" spans="2:36" x14ac:dyDescent="0.2">
      <c r="B27" s="8">
        <v>36130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634675</v>
      </c>
      <c r="AA27" s="12">
        <v>171394</v>
      </c>
      <c r="AB27" s="12">
        <v>39455</v>
      </c>
      <c r="AC27" s="12"/>
      <c r="AD27" s="12"/>
      <c r="AE27" s="12">
        <v>19491</v>
      </c>
      <c r="AF27" s="12"/>
      <c r="AG27" s="12"/>
      <c r="AH27" s="12"/>
      <c r="AI27" s="12"/>
      <c r="AJ27" s="12">
        <v>865015</v>
      </c>
    </row>
    <row r="28" spans="2:36" x14ac:dyDescent="0.2">
      <c r="B28" s="8">
        <v>36161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v>784588</v>
      </c>
      <c r="AA28" s="12">
        <v>92547</v>
      </c>
      <c r="AB28" s="12">
        <v>36085</v>
      </c>
      <c r="AC28" s="12"/>
      <c r="AD28" s="12"/>
      <c r="AE28" s="12">
        <v>12911</v>
      </c>
      <c r="AF28" s="12"/>
      <c r="AG28" s="12"/>
      <c r="AH28" s="12"/>
      <c r="AI28" s="12"/>
      <c r="AJ28" s="12">
        <v>926131</v>
      </c>
    </row>
    <row r="29" spans="2:36" x14ac:dyDescent="0.2">
      <c r="B29" s="8">
        <v>36192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>
        <v>495773</v>
      </c>
      <c r="AA29" s="12">
        <v>93747</v>
      </c>
      <c r="AB29" s="12">
        <v>23454</v>
      </c>
      <c r="AC29" s="12"/>
      <c r="AD29" s="12"/>
      <c r="AE29" s="12">
        <v>9058</v>
      </c>
      <c r="AF29" s="12"/>
      <c r="AG29" s="12"/>
      <c r="AH29" s="12"/>
      <c r="AI29" s="12"/>
      <c r="AJ29" s="12">
        <v>622032</v>
      </c>
    </row>
    <row r="30" spans="2:36" x14ac:dyDescent="0.2">
      <c r="B30" s="8">
        <v>36220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>
        <v>678638</v>
      </c>
      <c r="AA30" s="12">
        <v>93289</v>
      </c>
      <c r="AB30" s="12">
        <v>31567</v>
      </c>
      <c r="AC30" s="12"/>
      <c r="AD30" s="12"/>
      <c r="AE30" s="12">
        <v>17857</v>
      </c>
      <c r="AF30" s="12"/>
      <c r="AG30" s="12"/>
      <c r="AH30" s="12"/>
      <c r="AI30" s="12"/>
      <c r="AJ30" s="12">
        <v>821351</v>
      </c>
    </row>
    <row r="31" spans="2:36" x14ac:dyDescent="0.2">
      <c r="B31" s="8">
        <v>36251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v>793713</v>
      </c>
      <c r="AA31" s="12">
        <v>105586</v>
      </c>
      <c r="AB31" s="12">
        <v>36721</v>
      </c>
      <c r="AC31" s="12"/>
      <c r="AD31" s="12"/>
      <c r="AE31" s="12">
        <v>12355</v>
      </c>
      <c r="AF31" s="12"/>
      <c r="AG31" s="12"/>
      <c r="AH31" s="12"/>
      <c r="AI31" s="12"/>
      <c r="AJ31" s="12">
        <v>948375</v>
      </c>
    </row>
    <row r="32" spans="2:36" x14ac:dyDescent="0.2">
      <c r="B32" s="8">
        <v>36281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>
        <v>711735</v>
      </c>
      <c r="AA32" s="12">
        <v>104847</v>
      </c>
      <c r="AB32" s="12">
        <v>32513</v>
      </c>
      <c r="AC32" s="12"/>
      <c r="AD32" s="12"/>
      <c r="AE32" s="12">
        <v>13124</v>
      </c>
      <c r="AF32" s="12"/>
      <c r="AG32" s="12"/>
      <c r="AH32" s="12"/>
      <c r="AI32" s="12"/>
      <c r="AJ32" s="12">
        <v>862219</v>
      </c>
    </row>
    <row r="33" spans="2:36" x14ac:dyDescent="0.2">
      <c r="B33" s="8">
        <v>36312</v>
      </c>
      <c r="D33" s="12">
        <v>105</v>
      </c>
      <c r="E33" s="12">
        <v>1357</v>
      </c>
      <c r="F33" s="12">
        <f>SUM(G33+H33+I33)</f>
        <v>26333</v>
      </c>
      <c r="G33" s="12">
        <v>12653</v>
      </c>
      <c r="H33" s="12"/>
      <c r="I33" s="12">
        <v>13680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>
        <v>585848</v>
      </c>
      <c r="AA33" s="12">
        <v>169015</v>
      </c>
      <c r="AB33" s="12">
        <v>29480</v>
      </c>
      <c r="AC33" s="12"/>
      <c r="AD33" s="12"/>
      <c r="AE33" s="12">
        <v>10974</v>
      </c>
      <c r="AF33" s="12"/>
      <c r="AG33" s="12"/>
      <c r="AH33" s="12"/>
      <c r="AI33" s="12"/>
      <c r="AJ33" s="12">
        <v>795317</v>
      </c>
    </row>
    <row r="34" spans="2:36" x14ac:dyDescent="0.2">
      <c r="B34" s="8">
        <v>36342</v>
      </c>
      <c r="D34" s="12">
        <v>115</v>
      </c>
      <c r="E34" s="12">
        <v>1417</v>
      </c>
      <c r="F34" s="12">
        <f t="shared" ref="F34:F75" si="0">SUM(G34+H34+I34)</f>
        <v>37516</v>
      </c>
      <c r="G34" s="12">
        <v>26527</v>
      </c>
      <c r="H34" s="12"/>
      <c r="I34" s="12">
        <v>10989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724322</v>
      </c>
      <c r="AA34" s="12">
        <v>96200</v>
      </c>
      <c r="AB34" s="12">
        <v>28472</v>
      </c>
      <c r="AC34" s="12"/>
      <c r="AD34" s="12"/>
      <c r="AE34" s="12">
        <v>13198</v>
      </c>
      <c r="AF34" s="12"/>
      <c r="AG34" s="12"/>
      <c r="AH34" s="12"/>
      <c r="AI34" s="12"/>
      <c r="AJ34" s="12">
        <v>862192</v>
      </c>
    </row>
    <row r="35" spans="2:36" x14ac:dyDescent="0.2">
      <c r="B35" s="8">
        <v>36373</v>
      </c>
      <c r="D35" s="12">
        <v>98</v>
      </c>
      <c r="E35" s="12">
        <v>1301</v>
      </c>
      <c r="F35" s="12">
        <f t="shared" si="0"/>
        <v>49069</v>
      </c>
      <c r="G35" s="12">
        <v>32640</v>
      </c>
      <c r="H35" s="12"/>
      <c r="I35" s="12">
        <v>16429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>
        <v>571074</v>
      </c>
      <c r="AA35" s="12">
        <v>77501</v>
      </c>
      <c r="AB35" s="12">
        <v>28494</v>
      </c>
      <c r="AC35" s="12"/>
      <c r="AD35" s="12"/>
      <c r="AE35" s="12">
        <v>10596</v>
      </c>
      <c r="AF35" s="12"/>
      <c r="AG35" s="12"/>
      <c r="AH35" s="12"/>
      <c r="AI35" s="12"/>
      <c r="AJ35" s="12">
        <v>687665</v>
      </c>
    </row>
    <row r="36" spans="2:36" x14ac:dyDescent="0.2">
      <c r="B36" s="8">
        <v>36404</v>
      </c>
      <c r="D36" s="12">
        <v>104</v>
      </c>
      <c r="E36" s="12">
        <v>1550</v>
      </c>
      <c r="F36" s="12">
        <f t="shared" si="0"/>
        <v>39445</v>
      </c>
      <c r="G36" s="12">
        <v>20240</v>
      </c>
      <c r="H36" s="12"/>
      <c r="I36" s="12">
        <v>19205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>
        <v>688928</v>
      </c>
      <c r="AA36" s="12">
        <v>74690</v>
      </c>
      <c r="AB36" s="12">
        <v>35339</v>
      </c>
      <c r="AC36" s="12"/>
      <c r="AD36" s="12"/>
      <c r="AE36" s="12">
        <v>15610</v>
      </c>
      <c r="AF36" s="12"/>
      <c r="AG36" s="12"/>
      <c r="AH36" s="12"/>
      <c r="AI36" s="12"/>
      <c r="AJ36" s="12">
        <v>814567</v>
      </c>
    </row>
    <row r="37" spans="2:36" x14ac:dyDescent="0.2">
      <c r="B37" s="8">
        <v>36434</v>
      </c>
      <c r="D37" s="12">
        <v>152</v>
      </c>
      <c r="E37" s="12">
        <v>2017</v>
      </c>
      <c r="F37" s="12">
        <f t="shared" si="0"/>
        <v>36804</v>
      </c>
      <c r="G37" s="12">
        <v>15390</v>
      </c>
      <c r="H37" s="12"/>
      <c r="I37" s="12">
        <v>21414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>
        <v>511129</v>
      </c>
      <c r="AA37" s="12">
        <v>66841</v>
      </c>
      <c r="AB37" s="12">
        <v>36364</v>
      </c>
      <c r="AC37" s="12"/>
      <c r="AD37" s="12"/>
      <c r="AE37" s="12">
        <v>15598</v>
      </c>
      <c r="AF37" s="12"/>
      <c r="AG37" s="12"/>
      <c r="AH37" s="12"/>
      <c r="AI37" s="12"/>
      <c r="AJ37" s="12">
        <v>629932</v>
      </c>
    </row>
    <row r="38" spans="2:36" x14ac:dyDescent="0.2">
      <c r="B38" s="8">
        <v>36465</v>
      </c>
      <c r="D38" s="12">
        <v>174</v>
      </c>
      <c r="E38" s="12">
        <v>2111</v>
      </c>
      <c r="F38" s="12">
        <f t="shared" si="0"/>
        <v>38790</v>
      </c>
      <c r="G38" s="12">
        <v>18583</v>
      </c>
      <c r="H38" s="12"/>
      <c r="I38" s="12">
        <v>20207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542181</v>
      </c>
      <c r="AA38" s="12">
        <v>182332</v>
      </c>
      <c r="AB38" s="12">
        <v>32848</v>
      </c>
      <c r="AC38" s="12"/>
      <c r="AD38" s="12"/>
      <c r="AE38" s="12">
        <v>12692</v>
      </c>
      <c r="AF38" s="12"/>
      <c r="AG38" s="12"/>
      <c r="AH38" s="12"/>
      <c r="AI38" s="12"/>
      <c r="AJ38" s="12">
        <v>770053</v>
      </c>
    </row>
    <row r="39" spans="2:36" x14ac:dyDescent="0.2">
      <c r="B39" s="8">
        <v>36495</v>
      </c>
      <c r="D39" s="12">
        <v>147</v>
      </c>
      <c r="E39" s="12">
        <v>1503</v>
      </c>
      <c r="F39" s="12">
        <f t="shared" si="0"/>
        <v>32859</v>
      </c>
      <c r="G39" s="12">
        <v>24456</v>
      </c>
      <c r="H39" s="12"/>
      <c r="I39" s="12">
        <v>8403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v>376229</v>
      </c>
      <c r="AA39" s="12">
        <v>56011</v>
      </c>
      <c r="AB39" s="12">
        <v>31412</v>
      </c>
      <c r="AC39" s="12"/>
      <c r="AD39" s="12"/>
      <c r="AE39" s="12">
        <v>8038</v>
      </c>
      <c r="AF39" s="12"/>
      <c r="AG39" s="12"/>
      <c r="AH39" s="12"/>
      <c r="AI39" s="12"/>
      <c r="AJ39" s="12">
        <v>471690</v>
      </c>
    </row>
    <row r="40" spans="2:36" x14ac:dyDescent="0.2">
      <c r="B40" s="8">
        <v>36526</v>
      </c>
      <c r="D40" s="12">
        <v>147</v>
      </c>
      <c r="E40" s="12">
        <v>1713</v>
      </c>
      <c r="F40" s="12">
        <f t="shared" si="0"/>
        <v>26761</v>
      </c>
      <c r="G40" s="12">
        <v>19022</v>
      </c>
      <c r="H40" s="12"/>
      <c r="I40" s="12">
        <v>7739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v>802501</v>
      </c>
      <c r="AA40" s="12">
        <v>119414</v>
      </c>
      <c r="AB40" s="12">
        <v>26763</v>
      </c>
      <c r="AC40" s="12"/>
      <c r="AD40" s="12"/>
      <c r="AE40" s="12">
        <v>5526</v>
      </c>
      <c r="AF40" s="12"/>
      <c r="AG40" s="12"/>
      <c r="AH40" s="12"/>
      <c r="AI40" s="12"/>
      <c r="AJ40" s="12">
        <v>954204</v>
      </c>
    </row>
    <row r="41" spans="2:36" x14ac:dyDescent="0.2">
      <c r="B41" s="8">
        <v>36557</v>
      </c>
      <c r="D41" s="12">
        <v>146</v>
      </c>
      <c r="E41" s="12">
        <v>1500</v>
      </c>
      <c r="F41" s="12">
        <f t="shared" si="0"/>
        <v>25282</v>
      </c>
      <c r="G41" s="12">
        <v>19324</v>
      </c>
      <c r="H41" s="12"/>
      <c r="I41" s="12">
        <v>5958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617148</v>
      </c>
      <c r="AA41" s="12">
        <v>69283</v>
      </c>
      <c r="AB41" s="12">
        <v>30834</v>
      </c>
      <c r="AC41" s="12"/>
      <c r="AD41" s="12"/>
      <c r="AE41" s="12">
        <v>4739</v>
      </c>
      <c r="AF41" s="12"/>
      <c r="AG41" s="12"/>
      <c r="AH41" s="12"/>
      <c r="AI41" s="12"/>
      <c r="AJ41" s="12">
        <v>722004</v>
      </c>
    </row>
    <row r="42" spans="2:36" x14ac:dyDescent="0.2">
      <c r="B42" s="8">
        <v>36586</v>
      </c>
      <c r="D42" s="12">
        <v>153</v>
      </c>
      <c r="E42" s="12">
        <v>1428</v>
      </c>
      <c r="F42" s="12">
        <f t="shared" si="0"/>
        <v>32641</v>
      </c>
      <c r="G42" s="12">
        <v>21811</v>
      </c>
      <c r="H42" s="12"/>
      <c r="I42" s="12">
        <v>10830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428489</v>
      </c>
      <c r="AA42" s="12">
        <v>62342</v>
      </c>
      <c r="AB42" s="12">
        <v>41012</v>
      </c>
      <c r="AC42" s="12"/>
      <c r="AD42" s="12"/>
      <c r="AE42" s="12">
        <v>10680</v>
      </c>
      <c r="AF42" s="12"/>
      <c r="AG42" s="12"/>
      <c r="AH42" s="12"/>
      <c r="AI42" s="12"/>
      <c r="AJ42" s="12">
        <v>542523</v>
      </c>
    </row>
    <row r="43" spans="2:36" x14ac:dyDescent="0.2">
      <c r="B43" s="8">
        <v>36617</v>
      </c>
      <c r="D43" s="12">
        <v>130</v>
      </c>
      <c r="E43" s="12">
        <v>1231</v>
      </c>
      <c r="F43" s="12">
        <f t="shared" si="0"/>
        <v>37322</v>
      </c>
      <c r="G43" s="12">
        <v>21877</v>
      </c>
      <c r="H43" s="12"/>
      <c r="I43" s="12">
        <v>15445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37546</v>
      </c>
      <c r="AA43" s="12">
        <v>84974</v>
      </c>
      <c r="AB43" s="12">
        <v>32057</v>
      </c>
      <c r="AC43" s="12"/>
      <c r="AD43" s="12"/>
      <c r="AE43" s="12">
        <v>11286</v>
      </c>
      <c r="AF43" s="12"/>
      <c r="AG43" s="12"/>
      <c r="AH43" s="12"/>
      <c r="AI43" s="12"/>
      <c r="AJ43" s="12">
        <v>165863</v>
      </c>
    </row>
    <row r="44" spans="2:36" x14ac:dyDescent="0.2">
      <c r="B44" s="8">
        <v>36647</v>
      </c>
      <c r="D44" s="12">
        <v>150</v>
      </c>
      <c r="E44" s="12">
        <v>1709</v>
      </c>
      <c r="F44" s="12">
        <f t="shared" si="0"/>
        <v>33769</v>
      </c>
      <c r="G44" s="12">
        <v>15728</v>
      </c>
      <c r="H44" s="12"/>
      <c r="I44" s="12">
        <v>18041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v>7300</v>
      </c>
      <c r="AA44" s="12">
        <v>188294</v>
      </c>
      <c r="AB44" s="12">
        <v>47664</v>
      </c>
      <c r="AC44" s="12"/>
      <c r="AD44" s="12"/>
      <c r="AE44" s="12">
        <v>13882</v>
      </c>
      <c r="AF44" s="12"/>
      <c r="AG44" s="12"/>
      <c r="AH44" s="12"/>
      <c r="AI44" s="12"/>
      <c r="AJ44" s="12">
        <v>257140</v>
      </c>
    </row>
    <row r="45" spans="2:36" x14ac:dyDescent="0.2">
      <c r="B45" s="8">
        <v>36678</v>
      </c>
      <c r="D45" s="12">
        <v>165</v>
      </c>
      <c r="E45" s="12">
        <v>1287</v>
      </c>
      <c r="F45" s="12">
        <f t="shared" si="0"/>
        <v>32977</v>
      </c>
      <c r="G45" s="12">
        <v>21924</v>
      </c>
      <c r="H45" s="12"/>
      <c r="I45" s="12">
        <v>11053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6172</v>
      </c>
      <c r="AA45" s="12">
        <v>96960</v>
      </c>
      <c r="AB45" s="12">
        <v>33011</v>
      </c>
      <c r="AC45" s="12"/>
      <c r="AD45" s="12"/>
      <c r="AE45" s="12">
        <v>11375</v>
      </c>
      <c r="AF45" s="12"/>
      <c r="AG45" s="12"/>
      <c r="AH45" s="12"/>
      <c r="AI45" s="12"/>
      <c r="AJ45" s="12">
        <v>147518</v>
      </c>
    </row>
    <row r="46" spans="2:36" x14ac:dyDescent="0.2">
      <c r="B46" s="8">
        <v>36708</v>
      </c>
      <c r="D46" s="12">
        <v>164</v>
      </c>
      <c r="E46" s="12">
        <v>1206</v>
      </c>
      <c r="F46" s="12">
        <f t="shared" si="0"/>
        <v>50270</v>
      </c>
      <c r="G46" s="12">
        <v>39006</v>
      </c>
      <c r="H46" s="12"/>
      <c r="I46" s="12">
        <v>11264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>
        <v>17512</v>
      </c>
      <c r="AA46" s="12">
        <v>137519</v>
      </c>
      <c r="AB46" s="12">
        <v>29694</v>
      </c>
      <c r="AC46" s="12"/>
      <c r="AD46" s="12"/>
      <c r="AE46" s="12">
        <v>13106</v>
      </c>
      <c r="AF46" s="12"/>
      <c r="AG46" s="12"/>
      <c r="AH46" s="12"/>
      <c r="AI46" s="12"/>
      <c r="AJ46" s="12">
        <v>197831</v>
      </c>
    </row>
    <row r="47" spans="2:36" x14ac:dyDescent="0.2">
      <c r="B47" s="8">
        <v>36739</v>
      </c>
      <c r="D47" s="12">
        <v>138</v>
      </c>
      <c r="E47" s="12">
        <v>1015</v>
      </c>
      <c r="F47" s="12">
        <f t="shared" si="0"/>
        <v>48350</v>
      </c>
      <c r="G47" s="12">
        <v>41752</v>
      </c>
      <c r="H47" s="12"/>
      <c r="I47" s="12">
        <v>6598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>
        <v>11703</v>
      </c>
      <c r="AA47" s="12">
        <v>74419</v>
      </c>
      <c r="AB47" s="12">
        <v>33833</v>
      </c>
      <c r="AC47" s="12"/>
      <c r="AD47" s="12"/>
      <c r="AE47" s="12">
        <v>11232</v>
      </c>
      <c r="AF47" s="12"/>
      <c r="AG47" s="12"/>
      <c r="AH47" s="12"/>
      <c r="AI47" s="12"/>
      <c r="AJ47" s="12">
        <v>131187</v>
      </c>
    </row>
    <row r="48" spans="2:36" x14ac:dyDescent="0.2">
      <c r="B48" s="8">
        <v>36770</v>
      </c>
      <c r="D48" s="12">
        <v>102</v>
      </c>
      <c r="E48" s="12">
        <v>988</v>
      </c>
      <c r="F48" s="12">
        <f t="shared" si="0"/>
        <v>32539</v>
      </c>
      <c r="G48" s="12">
        <v>20955</v>
      </c>
      <c r="H48" s="12"/>
      <c r="I48" s="12">
        <v>11584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42401</v>
      </c>
      <c r="AA48" s="12">
        <v>66915</v>
      </c>
      <c r="AB48" s="12">
        <v>34622</v>
      </c>
      <c r="AC48" s="12"/>
      <c r="AD48" s="12"/>
      <c r="AE48" s="12">
        <v>9712</v>
      </c>
      <c r="AF48" s="12"/>
      <c r="AG48" s="12"/>
      <c r="AH48" s="12"/>
      <c r="AI48" s="12"/>
      <c r="AJ48" s="12">
        <v>153650</v>
      </c>
    </row>
    <row r="49" spans="2:39" x14ac:dyDescent="0.2">
      <c r="B49" s="8">
        <v>36800</v>
      </c>
      <c r="D49" s="12">
        <v>100</v>
      </c>
      <c r="E49" s="12">
        <v>998</v>
      </c>
      <c r="F49" s="12">
        <f t="shared" si="0"/>
        <v>27558</v>
      </c>
      <c r="G49" s="12">
        <v>14495</v>
      </c>
      <c r="H49" s="12"/>
      <c r="I49" s="12">
        <v>13063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11617</v>
      </c>
      <c r="AA49" s="12">
        <v>140833</v>
      </c>
      <c r="AB49" s="12">
        <v>27368</v>
      </c>
      <c r="AC49" s="12"/>
      <c r="AD49" s="12"/>
      <c r="AE49" s="12">
        <v>9158</v>
      </c>
      <c r="AF49" s="12"/>
      <c r="AG49" s="12"/>
      <c r="AH49" s="12"/>
      <c r="AI49" s="12"/>
      <c r="AJ49" s="12">
        <v>188976</v>
      </c>
    </row>
    <row r="50" spans="2:39" x14ac:dyDescent="0.2">
      <c r="B50" s="8">
        <v>36831</v>
      </c>
      <c r="D50" s="12">
        <v>97</v>
      </c>
      <c r="E50" s="12">
        <v>1132</v>
      </c>
      <c r="F50" s="12">
        <f t="shared" si="0"/>
        <v>29764</v>
      </c>
      <c r="G50" s="12">
        <v>12025</v>
      </c>
      <c r="H50" s="12"/>
      <c r="I50" s="12">
        <v>17739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>
        <v>8571</v>
      </c>
      <c r="AA50" s="12">
        <v>85912</v>
      </c>
      <c r="AB50" s="12">
        <v>31067</v>
      </c>
      <c r="AC50" s="12"/>
      <c r="AD50" s="12"/>
      <c r="AE50" s="12">
        <v>11923</v>
      </c>
      <c r="AF50" s="12"/>
      <c r="AG50" s="12"/>
      <c r="AH50" s="12"/>
      <c r="AI50" s="12"/>
      <c r="AJ50" s="12">
        <v>137473</v>
      </c>
    </row>
    <row r="51" spans="2:39" x14ac:dyDescent="0.2">
      <c r="B51" s="8">
        <v>36861</v>
      </c>
      <c r="D51" s="12">
        <v>82</v>
      </c>
      <c r="E51" s="12">
        <v>781</v>
      </c>
      <c r="F51" s="12">
        <f t="shared" si="0"/>
        <v>21544</v>
      </c>
      <c r="G51" s="12">
        <v>16429</v>
      </c>
      <c r="H51" s="12"/>
      <c r="I51" s="12">
        <v>5115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6570</v>
      </c>
      <c r="AA51" s="12">
        <v>126478</v>
      </c>
      <c r="AB51" s="12">
        <v>27416</v>
      </c>
      <c r="AC51" s="12"/>
      <c r="AD51" s="12"/>
      <c r="AE51" s="12">
        <v>6637</v>
      </c>
      <c r="AF51" s="12"/>
      <c r="AG51" s="12"/>
      <c r="AH51" s="12"/>
      <c r="AI51" s="12"/>
      <c r="AJ51" s="12">
        <v>167101</v>
      </c>
    </row>
    <row r="52" spans="2:39" x14ac:dyDescent="0.2">
      <c r="B52" s="8">
        <v>36892</v>
      </c>
      <c r="D52" s="12">
        <v>92</v>
      </c>
      <c r="E52" s="12">
        <v>755</v>
      </c>
      <c r="F52" s="12">
        <f t="shared" si="0"/>
        <v>19133</v>
      </c>
      <c r="G52" s="12">
        <v>14053</v>
      </c>
      <c r="H52" s="12"/>
      <c r="I52" s="12">
        <v>5080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>
        <v>7273</v>
      </c>
      <c r="AA52" s="12">
        <v>80381</v>
      </c>
      <c r="AB52" s="12">
        <v>40566</v>
      </c>
      <c r="AC52" s="12"/>
      <c r="AD52" s="12"/>
      <c r="AE52" s="12">
        <v>8439</v>
      </c>
      <c r="AF52" s="12"/>
      <c r="AG52" s="12"/>
      <c r="AH52" s="12"/>
      <c r="AI52" s="12"/>
      <c r="AJ52" s="12">
        <v>136659</v>
      </c>
      <c r="AL52" s="2">
        <v>294</v>
      </c>
      <c r="AM52" s="2">
        <v>1654</v>
      </c>
    </row>
    <row r="53" spans="2:39" x14ac:dyDescent="0.2">
      <c r="B53" s="8">
        <v>36923</v>
      </c>
      <c r="D53" s="12">
        <v>69</v>
      </c>
      <c r="E53" s="12">
        <v>576</v>
      </c>
      <c r="F53" s="12">
        <f t="shared" si="0"/>
        <v>13599</v>
      </c>
      <c r="G53" s="12">
        <v>10954</v>
      </c>
      <c r="H53" s="12"/>
      <c r="I53" s="12">
        <v>2645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>
        <v>8497</v>
      </c>
      <c r="AA53" s="12">
        <v>127670</v>
      </c>
      <c r="AB53" s="12">
        <v>36616</v>
      </c>
      <c r="AC53" s="12"/>
      <c r="AD53" s="12"/>
      <c r="AE53" s="12">
        <v>8783</v>
      </c>
      <c r="AF53" s="12"/>
      <c r="AG53" s="12"/>
      <c r="AH53" s="12"/>
      <c r="AI53" s="12"/>
      <c r="AJ53" s="12">
        <v>181566</v>
      </c>
      <c r="AL53" s="2">
        <v>305</v>
      </c>
      <c r="AM53" s="2">
        <v>1554</v>
      </c>
    </row>
    <row r="54" spans="2:39" x14ac:dyDescent="0.2">
      <c r="B54" s="8">
        <v>36951</v>
      </c>
      <c r="D54" s="12">
        <v>88</v>
      </c>
      <c r="E54" s="12">
        <v>728</v>
      </c>
      <c r="F54" s="12">
        <f t="shared" si="0"/>
        <v>21118</v>
      </c>
      <c r="G54" s="12">
        <v>15685</v>
      </c>
      <c r="H54" s="12"/>
      <c r="I54" s="12">
        <v>5433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>
        <v>7349</v>
      </c>
      <c r="AA54" s="12">
        <v>127919</v>
      </c>
      <c r="AB54" s="12">
        <v>33899</v>
      </c>
      <c r="AC54" s="12"/>
      <c r="AD54" s="12"/>
      <c r="AE54" s="12">
        <v>9823</v>
      </c>
      <c r="AF54" s="12"/>
      <c r="AG54" s="12"/>
      <c r="AH54" s="12"/>
      <c r="AI54" s="12"/>
      <c r="AJ54" s="12">
        <v>178990</v>
      </c>
      <c r="AL54" s="2">
        <v>315</v>
      </c>
      <c r="AM54" s="2">
        <v>1667</v>
      </c>
    </row>
    <row r="55" spans="2:39" x14ac:dyDescent="0.2">
      <c r="B55" s="8">
        <v>36982</v>
      </c>
      <c r="D55" s="12">
        <v>99</v>
      </c>
      <c r="E55" s="12">
        <v>1143</v>
      </c>
      <c r="F55" s="12">
        <f t="shared" si="0"/>
        <v>34249</v>
      </c>
      <c r="G55" s="12">
        <v>19292</v>
      </c>
      <c r="H55" s="12"/>
      <c r="I55" s="12">
        <v>14957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11239</v>
      </c>
      <c r="AA55" s="12">
        <v>35197</v>
      </c>
      <c r="AB55" s="12">
        <v>23866</v>
      </c>
      <c r="AC55" s="12"/>
      <c r="AD55" s="12"/>
      <c r="AE55" s="12">
        <v>9007</v>
      </c>
      <c r="AF55" s="12"/>
      <c r="AG55" s="12"/>
      <c r="AH55" s="12"/>
      <c r="AI55" s="12"/>
      <c r="AJ55" s="12">
        <v>79309</v>
      </c>
      <c r="AL55" s="2">
        <v>257</v>
      </c>
      <c r="AM55" s="2">
        <v>1278</v>
      </c>
    </row>
    <row r="56" spans="2:39" x14ac:dyDescent="0.2">
      <c r="B56" s="8">
        <v>37012</v>
      </c>
      <c r="D56" s="12">
        <v>131</v>
      </c>
      <c r="E56" s="12">
        <v>1625</v>
      </c>
      <c r="F56" s="12">
        <f t="shared" si="0"/>
        <v>38932</v>
      </c>
      <c r="G56" s="12">
        <v>13511</v>
      </c>
      <c r="H56" s="12"/>
      <c r="I56" s="12">
        <v>25421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>
        <v>8982</v>
      </c>
      <c r="AA56" s="12">
        <v>100106</v>
      </c>
      <c r="AB56" s="12">
        <v>28730</v>
      </c>
      <c r="AC56" s="12"/>
      <c r="AD56" s="12"/>
      <c r="AE56" s="12">
        <v>12823</v>
      </c>
      <c r="AF56" s="12"/>
      <c r="AG56" s="12"/>
      <c r="AH56" s="12"/>
      <c r="AI56" s="12"/>
      <c r="AJ56" s="12">
        <v>150641</v>
      </c>
      <c r="AL56" s="2">
        <v>342</v>
      </c>
      <c r="AM56" s="2">
        <v>1673</v>
      </c>
    </row>
    <row r="57" spans="2:39" x14ac:dyDescent="0.2">
      <c r="B57" s="8">
        <v>37043</v>
      </c>
      <c r="D57" s="12">
        <v>91</v>
      </c>
      <c r="E57" s="12">
        <v>787</v>
      </c>
      <c r="F57" s="12">
        <f t="shared" si="0"/>
        <v>22093</v>
      </c>
      <c r="G57" s="12">
        <v>16988</v>
      </c>
      <c r="H57" s="12"/>
      <c r="I57" s="12">
        <v>5105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>
        <v>12167</v>
      </c>
      <c r="AA57" s="12">
        <v>149648</v>
      </c>
      <c r="AB57" s="12">
        <v>28257</v>
      </c>
      <c r="AC57" s="12"/>
      <c r="AD57" s="12"/>
      <c r="AE57" s="12">
        <v>10399</v>
      </c>
      <c r="AF57" s="12"/>
      <c r="AG57" s="12"/>
      <c r="AH57" s="12"/>
      <c r="AI57" s="12"/>
      <c r="AJ57" s="12">
        <v>200471</v>
      </c>
      <c r="AL57" s="2">
        <v>243</v>
      </c>
      <c r="AM57" s="2">
        <v>1025</v>
      </c>
    </row>
    <row r="58" spans="2:39" x14ac:dyDescent="0.2">
      <c r="B58" s="8">
        <v>37073</v>
      </c>
      <c r="D58" s="12">
        <v>89</v>
      </c>
      <c r="E58" s="12">
        <v>671</v>
      </c>
      <c r="F58" s="12">
        <f t="shared" si="0"/>
        <v>30188</v>
      </c>
      <c r="G58" s="12">
        <v>27614</v>
      </c>
      <c r="H58" s="12"/>
      <c r="I58" s="12">
        <v>2574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>
        <v>5635</v>
      </c>
      <c r="AA58" s="12">
        <v>137856</v>
      </c>
      <c r="AB58" s="12">
        <v>49587</v>
      </c>
      <c r="AC58" s="12"/>
      <c r="AD58" s="12"/>
      <c r="AE58" s="12">
        <v>7597</v>
      </c>
      <c r="AF58" s="12"/>
      <c r="AG58" s="12"/>
      <c r="AH58" s="12"/>
      <c r="AI58" s="12"/>
      <c r="AJ58" s="12">
        <v>200675</v>
      </c>
      <c r="AL58" s="2">
        <v>243</v>
      </c>
      <c r="AM58" s="2">
        <v>727</v>
      </c>
    </row>
    <row r="59" spans="2:39" x14ac:dyDescent="0.2">
      <c r="B59" s="8">
        <v>37104</v>
      </c>
      <c r="D59" s="12">
        <v>87</v>
      </c>
      <c r="E59" s="12">
        <v>780</v>
      </c>
      <c r="F59" s="12">
        <f t="shared" si="0"/>
        <v>40211</v>
      </c>
      <c r="G59" s="12">
        <v>31681</v>
      </c>
      <c r="H59" s="12"/>
      <c r="I59" s="12">
        <v>8530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>
        <v>5893</v>
      </c>
      <c r="AA59" s="12">
        <v>87365</v>
      </c>
      <c r="AB59" s="12">
        <v>36661</v>
      </c>
      <c r="AC59" s="12"/>
      <c r="AD59" s="12"/>
      <c r="AE59" s="12">
        <v>8518</v>
      </c>
      <c r="AF59" s="12"/>
      <c r="AG59" s="12"/>
      <c r="AH59" s="12"/>
      <c r="AI59" s="12"/>
      <c r="AJ59" s="12">
        <v>138437</v>
      </c>
      <c r="AL59" s="2">
        <v>256</v>
      </c>
      <c r="AM59" s="2">
        <v>1205</v>
      </c>
    </row>
    <row r="60" spans="2:39" x14ac:dyDescent="0.2">
      <c r="B60" s="8">
        <v>37135</v>
      </c>
      <c r="D60" s="12">
        <v>89</v>
      </c>
      <c r="E60" s="12">
        <v>966</v>
      </c>
      <c r="F60" s="12">
        <f t="shared" si="0"/>
        <v>35689</v>
      </c>
      <c r="G60" s="12">
        <v>25235</v>
      </c>
      <c r="H60" s="12"/>
      <c r="I60" s="12">
        <v>10454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>
        <v>7862</v>
      </c>
      <c r="AA60" s="12">
        <v>109446</v>
      </c>
      <c r="AB60" s="12">
        <v>28482</v>
      </c>
      <c r="AC60" s="12"/>
      <c r="AD60" s="12"/>
      <c r="AE60" s="12">
        <v>9225</v>
      </c>
      <c r="AF60" s="12"/>
      <c r="AG60" s="12"/>
      <c r="AH60" s="12"/>
      <c r="AI60" s="12"/>
      <c r="AJ60" s="12">
        <v>155015</v>
      </c>
      <c r="AL60" s="2">
        <v>288</v>
      </c>
      <c r="AM60" s="2">
        <v>1451</v>
      </c>
    </row>
    <row r="61" spans="2:39" x14ac:dyDescent="0.2">
      <c r="B61" s="8">
        <v>37165</v>
      </c>
      <c r="D61" s="12">
        <v>103</v>
      </c>
      <c r="E61" s="12">
        <v>1051</v>
      </c>
      <c r="F61" s="12">
        <f t="shared" si="0"/>
        <v>31540</v>
      </c>
      <c r="G61" s="12">
        <v>17239</v>
      </c>
      <c r="H61" s="12"/>
      <c r="I61" s="12">
        <v>14301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v>7737</v>
      </c>
      <c r="AA61" s="12">
        <v>82253</v>
      </c>
      <c r="AB61" s="12">
        <v>32789</v>
      </c>
      <c r="AC61" s="12"/>
      <c r="AD61" s="12"/>
      <c r="AE61" s="12">
        <v>9728</v>
      </c>
      <c r="AF61" s="12"/>
      <c r="AG61" s="12"/>
      <c r="AH61" s="12"/>
      <c r="AI61" s="12"/>
      <c r="AJ61" s="12">
        <v>132507</v>
      </c>
      <c r="AL61" s="2">
        <v>299</v>
      </c>
      <c r="AM61" s="2">
        <v>1378</v>
      </c>
    </row>
    <row r="62" spans="2:39" x14ac:dyDescent="0.2">
      <c r="B62" s="8">
        <v>37196</v>
      </c>
      <c r="D62" s="12">
        <v>104</v>
      </c>
      <c r="E62" s="12">
        <v>1237</v>
      </c>
      <c r="F62" s="12">
        <f t="shared" si="0"/>
        <v>31782</v>
      </c>
      <c r="G62" s="12">
        <v>13291</v>
      </c>
      <c r="H62" s="12"/>
      <c r="I62" s="12">
        <v>18491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4892</v>
      </c>
      <c r="AA62" s="12">
        <v>178920</v>
      </c>
      <c r="AB62" s="12">
        <v>43679</v>
      </c>
      <c r="AC62" s="12"/>
      <c r="AD62" s="12"/>
      <c r="AE62" s="12">
        <v>14717</v>
      </c>
      <c r="AF62" s="12"/>
      <c r="AG62" s="12"/>
      <c r="AH62" s="12"/>
      <c r="AI62" s="12"/>
      <c r="AJ62" s="12">
        <v>242208</v>
      </c>
      <c r="AL62" s="2">
        <v>316</v>
      </c>
      <c r="AM62" s="2">
        <v>1691</v>
      </c>
    </row>
    <row r="63" spans="2:39" x14ac:dyDescent="0.2">
      <c r="B63" s="8">
        <v>37226</v>
      </c>
      <c r="D63" s="12">
        <v>77</v>
      </c>
      <c r="E63" s="12">
        <v>931</v>
      </c>
      <c r="F63" s="12">
        <f t="shared" si="0"/>
        <v>33913</v>
      </c>
      <c r="G63" s="12">
        <v>19215</v>
      </c>
      <c r="H63" s="12"/>
      <c r="I63" s="12">
        <v>14698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2892</v>
      </c>
      <c r="AA63" s="12">
        <v>87978</v>
      </c>
      <c r="AB63" s="12">
        <v>29925</v>
      </c>
      <c r="AC63" s="12"/>
      <c r="AD63" s="12"/>
      <c r="AE63" s="12">
        <v>8564</v>
      </c>
      <c r="AF63" s="12"/>
      <c r="AG63" s="12"/>
      <c r="AH63" s="12"/>
      <c r="AI63" s="12"/>
      <c r="AJ63" s="12">
        <v>129359</v>
      </c>
    </row>
    <row r="64" spans="2:39" x14ac:dyDescent="0.2">
      <c r="B64" s="8">
        <v>37257</v>
      </c>
      <c r="D64" s="12">
        <v>86</v>
      </c>
      <c r="E64" s="12">
        <v>823</v>
      </c>
      <c r="F64" s="12">
        <f t="shared" si="0"/>
        <v>24277</v>
      </c>
      <c r="G64" s="12">
        <v>16529</v>
      </c>
      <c r="H64" s="12"/>
      <c r="I64" s="12">
        <v>7748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>
        <v>16432</v>
      </c>
      <c r="AA64" s="12">
        <v>73417</v>
      </c>
      <c r="AB64" s="12">
        <v>33152</v>
      </c>
      <c r="AC64" s="12"/>
      <c r="AD64" s="12"/>
      <c r="AE64" s="12">
        <v>5750</v>
      </c>
      <c r="AF64" s="12"/>
      <c r="AG64" s="12"/>
      <c r="AH64" s="12"/>
      <c r="AI64" s="12"/>
      <c r="AJ64" s="12">
        <v>128751</v>
      </c>
      <c r="AL64" s="2">
        <v>320</v>
      </c>
      <c r="AM64" s="2">
        <v>1443</v>
      </c>
    </row>
    <row r="65" spans="2:39" x14ac:dyDescent="0.2">
      <c r="B65" s="8">
        <v>37288</v>
      </c>
      <c r="D65" s="12">
        <v>92</v>
      </c>
      <c r="E65" s="12">
        <v>765</v>
      </c>
      <c r="F65" s="12">
        <f t="shared" si="0"/>
        <v>21529</v>
      </c>
      <c r="G65" s="12">
        <v>13682</v>
      </c>
      <c r="H65" s="12"/>
      <c r="I65" s="12">
        <v>7847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>
        <v>12854</v>
      </c>
      <c r="AA65" s="12">
        <v>126122</v>
      </c>
      <c r="AB65" s="12">
        <v>23248</v>
      </c>
      <c r="AC65" s="12"/>
      <c r="AD65" s="12"/>
      <c r="AE65" s="12">
        <v>5540</v>
      </c>
      <c r="AF65" s="12"/>
      <c r="AG65" s="12"/>
      <c r="AH65" s="12"/>
      <c r="AI65" s="12"/>
      <c r="AJ65" s="12">
        <v>167764</v>
      </c>
      <c r="AL65" s="2">
        <v>242</v>
      </c>
      <c r="AM65" s="2">
        <v>1107</v>
      </c>
    </row>
    <row r="66" spans="2:39" x14ac:dyDescent="0.2">
      <c r="B66" s="8">
        <v>37316</v>
      </c>
      <c r="D66" s="12">
        <v>95</v>
      </c>
      <c r="E66" s="12">
        <v>1088</v>
      </c>
      <c r="F66" s="12">
        <f t="shared" si="0"/>
        <v>33076</v>
      </c>
      <c r="G66" s="12">
        <v>19851</v>
      </c>
      <c r="H66" s="12"/>
      <c r="I66" s="12">
        <v>13225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>
        <v>13416</v>
      </c>
      <c r="AA66" s="12">
        <v>129494</v>
      </c>
      <c r="AB66" s="12">
        <v>25903</v>
      </c>
      <c r="AC66" s="12"/>
      <c r="AD66" s="12"/>
      <c r="AE66" s="12">
        <v>5426</v>
      </c>
      <c r="AF66" s="12"/>
      <c r="AG66" s="12"/>
      <c r="AH66" s="12"/>
      <c r="AI66" s="12"/>
      <c r="AJ66" s="12">
        <v>174239</v>
      </c>
      <c r="AL66" s="2">
        <v>208</v>
      </c>
      <c r="AM66" s="2">
        <v>1026</v>
      </c>
    </row>
    <row r="67" spans="2:39" x14ac:dyDescent="0.2">
      <c r="B67" s="8">
        <v>37347</v>
      </c>
      <c r="D67" s="12">
        <v>109</v>
      </c>
      <c r="E67" s="12">
        <v>1223</v>
      </c>
      <c r="F67" s="12">
        <f t="shared" si="0"/>
        <v>32307</v>
      </c>
      <c r="G67" s="12">
        <v>16062</v>
      </c>
      <c r="H67" s="12"/>
      <c r="I67" s="12">
        <v>16245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>
        <v>8105</v>
      </c>
      <c r="AA67" s="12">
        <v>178837</v>
      </c>
      <c r="AB67" s="12">
        <v>34092</v>
      </c>
      <c r="AC67" s="12"/>
      <c r="AD67" s="12"/>
      <c r="AE67" s="12">
        <v>13840</v>
      </c>
      <c r="AF67" s="12"/>
      <c r="AG67" s="12"/>
      <c r="AH67" s="12"/>
      <c r="AI67" s="12"/>
      <c r="AJ67" s="12">
        <v>234874</v>
      </c>
      <c r="AL67" s="2">
        <v>245</v>
      </c>
      <c r="AM67" s="2">
        <v>1080</v>
      </c>
    </row>
    <row r="68" spans="2:39" x14ac:dyDescent="0.2">
      <c r="B68" s="8">
        <v>37377</v>
      </c>
      <c r="D68" s="12">
        <v>127</v>
      </c>
      <c r="E68" s="12">
        <v>1478</v>
      </c>
      <c r="F68" s="12">
        <f t="shared" si="0"/>
        <v>31634</v>
      </c>
      <c r="G68" s="12">
        <v>15121</v>
      </c>
      <c r="H68" s="12"/>
      <c r="I68" s="12">
        <v>16513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7337</v>
      </c>
      <c r="AA68" s="12">
        <v>195247</v>
      </c>
      <c r="AB68" s="12">
        <v>32453</v>
      </c>
      <c r="AC68" s="12"/>
      <c r="AD68" s="12"/>
      <c r="AE68" s="12">
        <v>11262</v>
      </c>
      <c r="AF68" s="12"/>
      <c r="AG68" s="12"/>
      <c r="AH68" s="12"/>
      <c r="AI68" s="12"/>
      <c r="AJ68" s="12">
        <v>246299</v>
      </c>
      <c r="AL68" s="2">
        <v>234</v>
      </c>
      <c r="AM68" s="2">
        <v>1061</v>
      </c>
    </row>
    <row r="69" spans="2:39" x14ac:dyDescent="0.2">
      <c r="B69" s="8">
        <v>37408</v>
      </c>
      <c r="D69" s="12">
        <v>118</v>
      </c>
      <c r="E69" s="12">
        <v>978</v>
      </c>
      <c r="F69" s="12">
        <f t="shared" si="0"/>
        <v>23876</v>
      </c>
      <c r="G69" s="12">
        <v>17491</v>
      </c>
      <c r="H69" s="12"/>
      <c r="I69" s="12">
        <v>6385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13622</v>
      </c>
      <c r="AA69" s="12">
        <v>88020</v>
      </c>
      <c r="AB69" s="12">
        <v>30865</v>
      </c>
      <c r="AC69" s="12"/>
      <c r="AD69" s="12"/>
      <c r="AE69" s="12">
        <v>10676</v>
      </c>
      <c r="AF69" s="12"/>
      <c r="AG69" s="12"/>
      <c r="AH69" s="12"/>
      <c r="AI69" s="12"/>
      <c r="AJ69" s="12">
        <v>143183</v>
      </c>
      <c r="AL69" s="2">
        <v>218</v>
      </c>
      <c r="AM69" s="2">
        <v>965</v>
      </c>
    </row>
    <row r="70" spans="2:39" x14ac:dyDescent="0.2">
      <c r="B70" s="8">
        <v>37438</v>
      </c>
      <c r="D70" s="12">
        <v>144</v>
      </c>
      <c r="E70" s="12">
        <v>999</v>
      </c>
      <c r="F70" s="12">
        <f t="shared" si="0"/>
        <v>33208</v>
      </c>
      <c r="G70" s="12">
        <v>28431</v>
      </c>
      <c r="H70" s="12"/>
      <c r="I70" s="12">
        <v>4777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>
        <v>13563</v>
      </c>
      <c r="AA70" s="12">
        <v>193728</v>
      </c>
      <c r="AB70" s="12">
        <v>33761</v>
      </c>
      <c r="AC70" s="12"/>
      <c r="AD70" s="12"/>
      <c r="AE70" s="12">
        <v>8560</v>
      </c>
      <c r="AF70" s="12"/>
      <c r="AG70" s="12"/>
      <c r="AH70" s="12"/>
      <c r="AI70" s="12"/>
      <c r="AJ70" s="12">
        <v>249612</v>
      </c>
      <c r="AL70" s="2">
        <v>200</v>
      </c>
      <c r="AM70" s="2">
        <v>971</v>
      </c>
    </row>
    <row r="71" spans="2:39" x14ac:dyDescent="0.2">
      <c r="B71" s="8">
        <v>37469</v>
      </c>
      <c r="D71" s="12">
        <v>128</v>
      </c>
      <c r="E71" s="12">
        <v>886</v>
      </c>
      <c r="F71" s="12">
        <f t="shared" si="0"/>
        <v>41300</v>
      </c>
      <c r="G71" s="12">
        <v>36119</v>
      </c>
      <c r="H71" s="12"/>
      <c r="I71" s="12">
        <v>5181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>
        <v>996</v>
      </c>
      <c r="AA71" s="12">
        <v>114219</v>
      </c>
      <c r="AB71" s="12">
        <v>33371</v>
      </c>
      <c r="AC71" s="12"/>
      <c r="AD71" s="12"/>
      <c r="AE71" s="12">
        <v>10794</v>
      </c>
      <c r="AF71" s="12"/>
      <c r="AG71" s="12"/>
      <c r="AH71" s="12"/>
      <c r="AI71" s="12"/>
      <c r="AJ71" s="12">
        <v>159380</v>
      </c>
      <c r="AL71" s="2">
        <v>233</v>
      </c>
      <c r="AM71" s="2">
        <v>912</v>
      </c>
    </row>
    <row r="72" spans="2:39" x14ac:dyDescent="0.2">
      <c r="B72" s="8">
        <v>37500</v>
      </c>
      <c r="D72" s="12">
        <v>121</v>
      </c>
      <c r="E72" s="12">
        <v>1250</v>
      </c>
      <c r="F72" s="12">
        <f t="shared" si="0"/>
        <v>39161</v>
      </c>
      <c r="G72" s="12">
        <v>23606</v>
      </c>
      <c r="H72" s="12"/>
      <c r="I72" s="12">
        <v>15555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>
        <v>7906</v>
      </c>
      <c r="AA72" s="12">
        <v>151829</v>
      </c>
      <c r="AB72" s="12">
        <v>30749</v>
      </c>
      <c r="AC72" s="12"/>
      <c r="AD72" s="12"/>
      <c r="AE72" s="12">
        <v>11321</v>
      </c>
      <c r="AF72" s="12"/>
      <c r="AG72" s="12"/>
      <c r="AH72" s="12"/>
      <c r="AI72" s="12"/>
      <c r="AJ72" s="12">
        <v>201805</v>
      </c>
      <c r="AL72" s="2">
        <v>219</v>
      </c>
      <c r="AM72" s="2">
        <v>948</v>
      </c>
    </row>
    <row r="73" spans="2:39" x14ac:dyDescent="0.2">
      <c r="B73" s="8">
        <v>37530</v>
      </c>
      <c r="D73" s="12">
        <v>155</v>
      </c>
      <c r="E73" s="12">
        <v>2194</v>
      </c>
      <c r="F73" s="12">
        <f t="shared" si="0"/>
        <v>51833</v>
      </c>
      <c r="G73" s="12">
        <v>17387</v>
      </c>
      <c r="H73" s="12"/>
      <c r="I73" s="12">
        <v>34446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>
        <v>10659</v>
      </c>
      <c r="AA73" s="12">
        <v>186572</v>
      </c>
      <c r="AB73" s="12">
        <v>32455</v>
      </c>
      <c r="AC73" s="12"/>
      <c r="AD73" s="12"/>
      <c r="AE73" s="12">
        <v>18192</v>
      </c>
      <c r="AF73" s="12"/>
      <c r="AG73" s="12"/>
      <c r="AH73" s="12"/>
      <c r="AI73" s="12"/>
      <c r="AJ73" s="12">
        <v>247878</v>
      </c>
      <c r="AL73" s="2">
        <v>227</v>
      </c>
      <c r="AM73" s="2">
        <v>979</v>
      </c>
    </row>
    <row r="74" spans="2:39" x14ac:dyDescent="0.2">
      <c r="B74" s="8">
        <v>37561</v>
      </c>
      <c r="D74" s="12">
        <v>141</v>
      </c>
      <c r="E74" s="12">
        <v>1635</v>
      </c>
      <c r="F74" s="12">
        <f t="shared" si="0"/>
        <v>36458</v>
      </c>
      <c r="G74" s="12">
        <v>14342</v>
      </c>
      <c r="H74" s="12"/>
      <c r="I74" s="12">
        <v>22116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>
        <v>8931</v>
      </c>
      <c r="AA74" s="12">
        <v>175735</v>
      </c>
      <c r="AB74" s="12">
        <v>27683</v>
      </c>
      <c r="AC74" s="12"/>
      <c r="AD74" s="12"/>
      <c r="AE74" s="12">
        <v>15450</v>
      </c>
      <c r="AF74" s="12"/>
      <c r="AG74" s="12"/>
      <c r="AH74" s="12"/>
      <c r="AI74" s="12"/>
      <c r="AJ74" s="12">
        <v>227799</v>
      </c>
      <c r="AL74" s="2">
        <v>218</v>
      </c>
      <c r="AM74" s="2">
        <v>675</v>
      </c>
    </row>
    <row r="75" spans="2:39" x14ac:dyDescent="0.2">
      <c r="B75" s="8">
        <v>37591</v>
      </c>
      <c r="D75" s="12">
        <v>101</v>
      </c>
      <c r="E75" s="12">
        <v>1210</v>
      </c>
      <c r="F75" s="12">
        <f t="shared" si="0"/>
        <v>34440</v>
      </c>
      <c r="G75" s="12">
        <v>21675</v>
      </c>
      <c r="H75" s="12"/>
      <c r="I75" s="12">
        <v>12765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>
        <v>6158</v>
      </c>
      <c r="AA75" s="12">
        <v>191786</v>
      </c>
      <c r="AB75" s="12">
        <v>29891</v>
      </c>
      <c r="AC75" s="12"/>
      <c r="AD75" s="12"/>
      <c r="AE75" s="12">
        <v>8781</v>
      </c>
      <c r="AF75" s="12"/>
      <c r="AG75" s="12"/>
      <c r="AH75" s="12"/>
      <c r="AI75" s="12"/>
      <c r="AJ75" s="12">
        <v>236616</v>
      </c>
      <c r="AL75" s="2">
        <v>200</v>
      </c>
      <c r="AM75" s="2">
        <v>658</v>
      </c>
    </row>
    <row r="76" spans="2:39" x14ac:dyDescent="0.2">
      <c r="B76" s="8">
        <v>37622</v>
      </c>
      <c r="D76" s="12">
        <v>98</v>
      </c>
      <c r="E76" s="12">
        <v>1041</v>
      </c>
      <c r="F76" s="12">
        <v>26177</v>
      </c>
      <c r="G76" s="12">
        <v>15598</v>
      </c>
      <c r="H76" s="12"/>
      <c r="I76" s="12">
        <v>10579</v>
      </c>
      <c r="J76" s="12">
        <v>11</v>
      </c>
      <c r="K76" s="12">
        <v>2073</v>
      </c>
      <c r="L76" s="12"/>
      <c r="M76" s="12">
        <v>225746</v>
      </c>
      <c r="N76" s="12">
        <v>154272</v>
      </c>
      <c r="O76" s="12">
        <v>71474</v>
      </c>
      <c r="P76" s="12">
        <v>0</v>
      </c>
      <c r="Q76" s="12">
        <v>35034</v>
      </c>
      <c r="R76" s="12">
        <v>12008</v>
      </c>
      <c r="S76" s="12">
        <v>23026</v>
      </c>
      <c r="T76" s="12">
        <v>0</v>
      </c>
      <c r="U76" s="12">
        <v>190712</v>
      </c>
      <c r="V76" s="12">
        <v>142264</v>
      </c>
      <c r="W76" s="12">
        <v>48448</v>
      </c>
      <c r="X76" s="12">
        <v>0</v>
      </c>
      <c r="Y76" s="12" t="s">
        <v>31</v>
      </c>
      <c r="Z76" s="12">
        <v>1883</v>
      </c>
      <c r="AA76" s="12">
        <v>193352</v>
      </c>
      <c r="AB76" s="12">
        <v>30511</v>
      </c>
      <c r="AC76" s="12">
        <v>29579</v>
      </c>
      <c r="AD76" s="12">
        <v>932</v>
      </c>
      <c r="AE76" s="12">
        <v>0</v>
      </c>
      <c r="AF76" s="12">
        <v>7967</v>
      </c>
      <c r="AG76" s="12">
        <v>186</v>
      </c>
      <c r="AH76" s="12">
        <v>7781</v>
      </c>
      <c r="AI76" s="12">
        <v>93</v>
      </c>
      <c r="AJ76" s="12">
        <v>233806</v>
      </c>
      <c r="AK76" s="14"/>
      <c r="AL76" s="10">
        <v>150</v>
      </c>
      <c r="AM76" s="10">
        <v>485</v>
      </c>
    </row>
    <row r="77" spans="2:39" x14ac:dyDescent="0.2">
      <c r="B77" s="8">
        <v>37653</v>
      </c>
      <c r="D77" s="12">
        <v>100</v>
      </c>
      <c r="E77" s="12">
        <v>940</v>
      </c>
      <c r="F77" s="12">
        <v>24362</v>
      </c>
      <c r="G77" s="12">
        <v>13976</v>
      </c>
      <c r="H77" s="12"/>
      <c r="I77" s="12">
        <v>10386</v>
      </c>
      <c r="J77" s="12">
        <v>9</v>
      </c>
      <c r="K77" s="12">
        <v>1390</v>
      </c>
      <c r="L77" s="12"/>
      <c r="M77" s="12">
        <v>150290</v>
      </c>
      <c r="N77" s="12">
        <v>90514</v>
      </c>
      <c r="O77" s="12">
        <v>59776</v>
      </c>
      <c r="P77" s="12">
        <v>0</v>
      </c>
      <c r="Q77" s="12">
        <v>47134</v>
      </c>
      <c r="R77" s="12">
        <v>24304</v>
      </c>
      <c r="S77" s="12">
        <v>22830</v>
      </c>
      <c r="T77" s="12">
        <v>0</v>
      </c>
      <c r="U77" s="12">
        <v>103156</v>
      </c>
      <c r="V77" s="12">
        <v>66210</v>
      </c>
      <c r="W77" s="12">
        <v>36946</v>
      </c>
      <c r="X77" s="12">
        <v>0</v>
      </c>
      <c r="Y77" s="12" t="s">
        <v>31</v>
      </c>
      <c r="Z77" s="12">
        <v>7736</v>
      </c>
      <c r="AA77" s="12">
        <v>118253</v>
      </c>
      <c r="AB77" s="12">
        <v>24301</v>
      </c>
      <c r="AC77" s="12">
        <v>23542</v>
      </c>
      <c r="AD77" s="12">
        <v>759</v>
      </c>
      <c r="AE77" s="12">
        <v>0</v>
      </c>
      <c r="AF77" s="12">
        <v>5052</v>
      </c>
      <c r="AG77" s="12">
        <v>759</v>
      </c>
      <c r="AH77" s="12">
        <v>4293</v>
      </c>
      <c r="AI77" s="12">
        <v>57</v>
      </c>
      <c r="AJ77" s="12">
        <v>155399</v>
      </c>
      <c r="AK77" s="14"/>
      <c r="AL77" s="10">
        <v>130</v>
      </c>
      <c r="AM77" s="10">
        <v>370</v>
      </c>
    </row>
    <row r="78" spans="2:39" x14ac:dyDescent="0.2">
      <c r="B78" s="8">
        <v>37681</v>
      </c>
      <c r="D78" s="12">
        <v>105</v>
      </c>
      <c r="E78" s="12">
        <v>1244</v>
      </c>
      <c r="F78" s="12">
        <v>31928</v>
      </c>
      <c r="G78" s="12">
        <v>15490</v>
      </c>
      <c r="H78" s="12"/>
      <c r="I78" s="12">
        <v>16438</v>
      </c>
      <c r="J78" s="12">
        <v>20</v>
      </c>
      <c r="K78" s="12">
        <v>1523</v>
      </c>
      <c r="L78" s="12"/>
      <c r="M78" s="12">
        <v>172162</v>
      </c>
      <c r="N78" s="12">
        <v>113533</v>
      </c>
      <c r="O78" s="12">
        <v>58629</v>
      </c>
      <c r="P78" s="12">
        <v>0</v>
      </c>
      <c r="Q78" s="12">
        <v>33883</v>
      </c>
      <c r="R78" s="12">
        <v>13773</v>
      </c>
      <c r="S78" s="12">
        <v>20110</v>
      </c>
      <c r="T78" s="12">
        <v>0</v>
      </c>
      <c r="U78" s="12">
        <v>138279</v>
      </c>
      <c r="V78" s="12">
        <v>99760</v>
      </c>
      <c r="W78" s="12">
        <v>38519</v>
      </c>
      <c r="X78" s="12">
        <v>0</v>
      </c>
      <c r="Y78" s="12" t="s">
        <v>31</v>
      </c>
      <c r="Z78" s="12">
        <v>9425</v>
      </c>
      <c r="AA78" s="12">
        <v>134149</v>
      </c>
      <c r="AB78" s="12">
        <v>28588</v>
      </c>
      <c r="AC78" s="12">
        <v>26693</v>
      </c>
      <c r="AD78" s="12">
        <v>1895</v>
      </c>
      <c r="AE78" s="12">
        <v>0</v>
      </c>
      <c r="AF78" s="12">
        <v>8805</v>
      </c>
      <c r="AG78" s="12">
        <v>961</v>
      </c>
      <c r="AH78" s="12">
        <v>7844</v>
      </c>
      <c r="AI78" s="12">
        <v>40</v>
      </c>
      <c r="AJ78" s="12">
        <v>181007</v>
      </c>
      <c r="AK78" s="14"/>
      <c r="AL78" s="10">
        <v>146</v>
      </c>
      <c r="AM78" s="10">
        <v>485</v>
      </c>
    </row>
    <row r="79" spans="2:39" x14ac:dyDescent="0.2">
      <c r="B79" s="8">
        <v>37712</v>
      </c>
      <c r="D79" s="12">
        <v>126</v>
      </c>
      <c r="E79" s="12">
        <v>1298</v>
      </c>
      <c r="F79" s="12">
        <v>36337</v>
      </c>
      <c r="G79" s="12">
        <v>19132</v>
      </c>
      <c r="H79" s="12"/>
      <c r="I79" s="12">
        <v>17205</v>
      </c>
      <c r="J79" s="12">
        <v>26</v>
      </c>
      <c r="K79" s="12">
        <v>2153</v>
      </c>
      <c r="L79" s="12"/>
      <c r="M79" s="12">
        <v>239121</v>
      </c>
      <c r="N79" s="12">
        <v>177988</v>
      </c>
      <c r="O79" s="12">
        <v>61133</v>
      </c>
      <c r="P79" s="12">
        <v>0</v>
      </c>
      <c r="Q79" s="12">
        <v>41924</v>
      </c>
      <c r="R79" s="12">
        <v>20275</v>
      </c>
      <c r="S79" s="12">
        <v>21649</v>
      </c>
      <c r="T79" s="12">
        <v>0</v>
      </c>
      <c r="U79" s="12">
        <v>197197</v>
      </c>
      <c r="V79" s="12">
        <v>157713</v>
      </c>
      <c r="W79" s="12">
        <v>39484</v>
      </c>
      <c r="X79" s="12">
        <v>0</v>
      </c>
      <c r="Y79" s="12" t="s">
        <v>31</v>
      </c>
      <c r="Z79" s="12">
        <v>3631</v>
      </c>
      <c r="AA79" s="12">
        <v>205343</v>
      </c>
      <c r="AB79" s="12">
        <v>30147</v>
      </c>
      <c r="AC79" s="12">
        <v>26186</v>
      </c>
      <c r="AD79" s="12">
        <v>3961</v>
      </c>
      <c r="AE79" s="12">
        <v>0</v>
      </c>
      <c r="AF79" s="12">
        <v>8676</v>
      </c>
      <c r="AG79" s="12">
        <v>752</v>
      </c>
      <c r="AH79" s="12">
        <v>7924</v>
      </c>
      <c r="AI79" s="12">
        <v>0</v>
      </c>
      <c r="AJ79" s="12">
        <v>247797</v>
      </c>
      <c r="AK79" s="14"/>
      <c r="AL79" s="10">
        <v>121</v>
      </c>
      <c r="AM79" s="10">
        <v>438</v>
      </c>
    </row>
    <row r="80" spans="2:39" x14ac:dyDescent="0.2">
      <c r="B80" s="8">
        <v>37742</v>
      </c>
      <c r="D80" s="12">
        <v>132</v>
      </c>
      <c r="E80" s="12">
        <v>1568</v>
      </c>
      <c r="F80" s="12">
        <v>34752</v>
      </c>
      <c r="G80" s="12">
        <v>15755</v>
      </c>
      <c r="H80" s="12"/>
      <c r="I80" s="12">
        <v>18997</v>
      </c>
      <c r="J80" s="12">
        <v>34</v>
      </c>
      <c r="K80" s="12">
        <v>1637</v>
      </c>
      <c r="L80" s="12"/>
      <c r="M80" s="12">
        <v>152101</v>
      </c>
      <c r="N80" s="12">
        <v>100046</v>
      </c>
      <c r="O80" s="12">
        <v>52055</v>
      </c>
      <c r="P80" s="12">
        <v>0</v>
      </c>
      <c r="Q80" s="12">
        <v>41773</v>
      </c>
      <c r="R80" s="12">
        <v>17618</v>
      </c>
      <c r="S80" s="12">
        <v>24155</v>
      </c>
      <c r="T80" s="12">
        <v>0</v>
      </c>
      <c r="U80" s="12">
        <v>110328</v>
      </c>
      <c r="V80" s="12">
        <v>82428</v>
      </c>
      <c r="W80" s="12">
        <v>27900</v>
      </c>
      <c r="X80" s="12">
        <v>0</v>
      </c>
      <c r="Y80" s="12" t="s">
        <v>31</v>
      </c>
      <c r="Z80" s="12">
        <v>4800</v>
      </c>
      <c r="AA80" s="12">
        <v>111190</v>
      </c>
      <c r="AB80" s="12">
        <v>36111</v>
      </c>
      <c r="AC80" s="12">
        <v>31284</v>
      </c>
      <c r="AD80" s="12">
        <v>4827</v>
      </c>
      <c r="AE80" s="12">
        <v>0</v>
      </c>
      <c r="AF80" s="12">
        <v>8077</v>
      </c>
      <c r="AG80" s="12">
        <v>1141</v>
      </c>
      <c r="AH80" s="12">
        <v>6936</v>
      </c>
      <c r="AI80" s="12">
        <v>37</v>
      </c>
      <c r="AJ80" s="12">
        <v>160215</v>
      </c>
      <c r="AK80" s="14"/>
      <c r="AL80" s="10">
        <v>149</v>
      </c>
      <c r="AM80" s="10">
        <v>472</v>
      </c>
    </row>
    <row r="81" spans="2:39" x14ac:dyDescent="0.2">
      <c r="B81" s="8">
        <v>37773</v>
      </c>
      <c r="D81" s="12">
        <v>120</v>
      </c>
      <c r="E81" s="12">
        <v>1109</v>
      </c>
      <c r="F81" s="12">
        <v>29428</v>
      </c>
      <c r="G81" s="12">
        <v>18090</v>
      </c>
      <c r="H81" s="12"/>
      <c r="I81" s="12">
        <v>11338</v>
      </c>
      <c r="J81" s="12">
        <v>17</v>
      </c>
      <c r="K81" s="12">
        <v>2168</v>
      </c>
      <c r="L81" s="12"/>
      <c r="M81" s="12">
        <v>165793</v>
      </c>
      <c r="N81" s="12">
        <v>111837</v>
      </c>
      <c r="O81" s="12">
        <v>53956</v>
      </c>
      <c r="P81" s="12">
        <v>0</v>
      </c>
      <c r="Q81" s="12">
        <v>38362</v>
      </c>
      <c r="R81" s="12">
        <v>17988</v>
      </c>
      <c r="S81" s="12">
        <v>20374</v>
      </c>
      <c r="T81" s="12">
        <v>0</v>
      </c>
      <c r="U81" s="12">
        <v>127431</v>
      </c>
      <c r="V81" s="12">
        <v>93849</v>
      </c>
      <c r="W81" s="12">
        <v>33582</v>
      </c>
      <c r="X81" s="12">
        <v>0</v>
      </c>
      <c r="Y81" s="12" t="s">
        <v>31</v>
      </c>
      <c r="Z81" s="12">
        <v>7576</v>
      </c>
      <c r="AA81" s="12">
        <v>129988</v>
      </c>
      <c r="AB81" s="12">
        <v>28229</v>
      </c>
      <c r="AC81" s="12">
        <v>27046</v>
      </c>
      <c r="AD81" s="12">
        <v>1183</v>
      </c>
      <c r="AE81" s="12">
        <v>0</v>
      </c>
      <c r="AF81" s="12">
        <v>8688</v>
      </c>
      <c r="AG81" s="12">
        <v>1355</v>
      </c>
      <c r="AH81" s="12">
        <v>7333</v>
      </c>
      <c r="AI81" s="12">
        <v>145</v>
      </c>
      <c r="AJ81" s="12">
        <v>174626</v>
      </c>
      <c r="AK81" s="14"/>
      <c r="AL81" s="10">
        <v>135</v>
      </c>
      <c r="AM81" s="10">
        <v>432</v>
      </c>
    </row>
    <row r="82" spans="2:39" x14ac:dyDescent="0.2">
      <c r="B82" s="8">
        <v>37803</v>
      </c>
      <c r="D82" s="12">
        <v>147</v>
      </c>
      <c r="E82" s="12">
        <v>1130</v>
      </c>
      <c r="F82" s="12">
        <v>40604</v>
      </c>
      <c r="G82" s="12">
        <v>32170</v>
      </c>
      <c r="H82" s="12"/>
      <c r="I82" s="12">
        <v>8434</v>
      </c>
      <c r="J82" s="12">
        <v>14</v>
      </c>
      <c r="K82" s="12">
        <v>4644</v>
      </c>
      <c r="L82" s="12"/>
      <c r="M82" s="12">
        <v>209622</v>
      </c>
      <c r="N82" s="12">
        <v>143896</v>
      </c>
      <c r="O82" s="12">
        <v>65726</v>
      </c>
      <c r="P82" s="12">
        <v>0</v>
      </c>
      <c r="Q82" s="12">
        <v>48895</v>
      </c>
      <c r="R82" s="12">
        <v>17582</v>
      </c>
      <c r="S82" s="12">
        <v>31313</v>
      </c>
      <c r="T82" s="12">
        <v>0</v>
      </c>
      <c r="U82" s="12">
        <v>160727</v>
      </c>
      <c r="V82" s="12">
        <v>126314</v>
      </c>
      <c r="W82" s="12">
        <v>34413</v>
      </c>
      <c r="X82" s="12">
        <v>0</v>
      </c>
      <c r="Y82" s="12" t="s">
        <v>31</v>
      </c>
      <c r="Z82" s="12">
        <v>9572</v>
      </c>
      <c r="AA82" s="12">
        <v>163816</v>
      </c>
      <c r="AB82" s="12">
        <v>36234</v>
      </c>
      <c r="AC82" s="12">
        <v>34027</v>
      </c>
      <c r="AD82" s="12">
        <v>2207</v>
      </c>
      <c r="AE82" s="12">
        <v>0</v>
      </c>
      <c r="AF82" s="12">
        <v>9582</v>
      </c>
      <c r="AG82" s="12">
        <v>915</v>
      </c>
      <c r="AH82" s="12">
        <v>8667</v>
      </c>
      <c r="AI82" s="12">
        <v>194</v>
      </c>
      <c r="AJ82" s="12">
        <v>219398</v>
      </c>
      <c r="AK82" s="14"/>
      <c r="AL82" s="10">
        <v>147</v>
      </c>
      <c r="AM82" s="10">
        <v>639</v>
      </c>
    </row>
    <row r="83" spans="2:39" x14ac:dyDescent="0.2">
      <c r="B83" s="8">
        <v>37834</v>
      </c>
      <c r="D83" s="12">
        <v>141</v>
      </c>
      <c r="E83" s="12">
        <v>1205</v>
      </c>
      <c r="F83" s="12">
        <v>56137</v>
      </c>
      <c r="G83" s="12">
        <v>42363</v>
      </c>
      <c r="H83" s="12"/>
      <c r="I83" s="12">
        <v>13774</v>
      </c>
      <c r="J83" s="12">
        <v>17</v>
      </c>
      <c r="K83" s="12">
        <v>5751</v>
      </c>
      <c r="L83" s="12"/>
      <c r="M83" s="12">
        <v>154497</v>
      </c>
      <c r="N83" s="12">
        <v>113088</v>
      </c>
      <c r="O83" s="12">
        <v>41409</v>
      </c>
      <c r="P83" s="12">
        <v>0</v>
      </c>
      <c r="Q83" s="12">
        <v>41872</v>
      </c>
      <c r="R83" s="12">
        <v>17484</v>
      </c>
      <c r="S83" s="12">
        <v>24388</v>
      </c>
      <c r="T83" s="12">
        <v>0</v>
      </c>
      <c r="U83" s="12">
        <v>112625</v>
      </c>
      <c r="V83" s="12">
        <v>95604</v>
      </c>
      <c r="W83" s="12">
        <v>17021</v>
      </c>
      <c r="X83" s="12">
        <v>0</v>
      </c>
      <c r="Y83" s="12" t="s">
        <v>31</v>
      </c>
      <c r="Z83" s="12">
        <v>8942</v>
      </c>
      <c r="AA83" s="12">
        <v>114780</v>
      </c>
      <c r="AB83" s="12">
        <v>30775</v>
      </c>
      <c r="AC83" s="12">
        <v>29525</v>
      </c>
      <c r="AD83" s="12">
        <v>1250</v>
      </c>
      <c r="AE83" s="12">
        <v>0</v>
      </c>
      <c r="AF83" s="12">
        <v>11284</v>
      </c>
      <c r="AG83" s="12">
        <v>593</v>
      </c>
      <c r="AH83" s="12">
        <v>10691</v>
      </c>
      <c r="AI83" s="12">
        <v>198</v>
      </c>
      <c r="AJ83" s="12">
        <v>165979</v>
      </c>
      <c r="AK83" s="14"/>
      <c r="AL83" s="10">
        <v>130</v>
      </c>
      <c r="AM83" s="10">
        <v>417</v>
      </c>
    </row>
    <row r="84" spans="2:39" x14ac:dyDescent="0.2">
      <c r="B84" s="8">
        <v>37865</v>
      </c>
      <c r="D84" s="12">
        <v>136</v>
      </c>
      <c r="E84" s="12">
        <v>1682</v>
      </c>
      <c r="F84" s="12">
        <v>50461</v>
      </c>
      <c r="G84" s="12">
        <v>25022</v>
      </c>
      <c r="H84" s="12"/>
      <c r="I84" s="12">
        <v>25439</v>
      </c>
      <c r="J84" s="12">
        <v>40</v>
      </c>
      <c r="K84" s="12">
        <v>3365</v>
      </c>
      <c r="L84" s="12"/>
      <c r="M84" s="12">
        <v>264428</v>
      </c>
      <c r="N84" s="12">
        <v>212668</v>
      </c>
      <c r="O84" s="12">
        <v>51760</v>
      </c>
      <c r="P84" s="12">
        <v>0</v>
      </c>
      <c r="Q84" s="12">
        <v>36768</v>
      </c>
      <c r="R84" s="12">
        <v>12531</v>
      </c>
      <c r="S84" s="12">
        <v>24237</v>
      </c>
      <c r="T84" s="12">
        <v>0</v>
      </c>
      <c r="U84" s="12">
        <v>227660</v>
      </c>
      <c r="V84" s="12">
        <v>200137</v>
      </c>
      <c r="W84" s="12">
        <v>27523</v>
      </c>
      <c r="X84" s="12">
        <v>0</v>
      </c>
      <c r="Y84" s="12" t="s">
        <v>31</v>
      </c>
      <c r="Z84" s="12">
        <v>9339</v>
      </c>
      <c r="AA84" s="12">
        <v>225394</v>
      </c>
      <c r="AB84" s="12">
        <v>29695</v>
      </c>
      <c r="AC84" s="12">
        <v>29695</v>
      </c>
      <c r="AD84" s="12">
        <v>0</v>
      </c>
      <c r="AE84" s="12">
        <v>0</v>
      </c>
      <c r="AF84" s="12">
        <v>16009</v>
      </c>
      <c r="AG84" s="12">
        <v>2654</v>
      </c>
      <c r="AH84" s="12">
        <v>13355</v>
      </c>
      <c r="AI84" s="12">
        <v>189</v>
      </c>
      <c r="AJ84" s="12">
        <v>280626</v>
      </c>
      <c r="AK84" s="14"/>
      <c r="AL84" s="10">
        <v>113</v>
      </c>
      <c r="AM84" s="10">
        <v>395</v>
      </c>
    </row>
    <row r="85" spans="2:39" x14ac:dyDescent="0.2">
      <c r="B85" s="8">
        <v>37895</v>
      </c>
      <c r="D85" s="12">
        <v>138</v>
      </c>
      <c r="E85" s="12">
        <v>1768</v>
      </c>
      <c r="F85" s="12">
        <v>44487</v>
      </c>
      <c r="G85" s="12">
        <v>17009</v>
      </c>
      <c r="H85" s="12"/>
      <c r="I85" s="12">
        <v>27478</v>
      </c>
      <c r="J85" s="12">
        <v>35</v>
      </c>
      <c r="K85" s="12">
        <v>2239</v>
      </c>
      <c r="L85" s="12"/>
      <c r="M85" s="12">
        <v>171971</v>
      </c>
      <c r="N85" s="12">
        <v>131867</v>
      </c>
      <c r="O85" s="12">
        <v>40104</v>
      </c>
      <c r="P85" s="12">
        <v>0</v>
      </c>
      <c r="Q85" s="12">
        <v>34198</v>
      </c>
      <c r="R85" s="12">
        <v>9815</v>
      </c>
      <c r="S85" s="12">
        <v>24383</v>
      </c>
      <c r="T85" s="12">
        <v>0</v>
      </c>
      <c r="U85" s="12">
        <v>137773</v>
      </c>
      <c r="V85" s="12">
        <v>122052</v>
      </c>
      <c r="W85" s="12">
        <v>15721</v>
      </c>
      <c r="X85" s="12">
        <v>0</v>
      </c>
      <c r="Y85" s="12"/>
      <c r="Z85" s="12">
        <v>5397</v>
      </c>
      <c r="AA85" s="12">
        <v>134114</v>
      </c>
      <c r="AB85" s="12">
        <v>32460</v>
      </c>
      <c r="AC85" s="12">
        <v>31661</v>
      </c>
      <c r="AD85" s="12">
        <v>799</v>
      </c>
      <c r="AE85" s="12">
        <v>0</v>
      </c>
      <c r="AF85" s="12">
        <v>12599</v>
      </c>
      <c r="AG85" s="12">
        <v>845</v>
      </c>
      <c r="AH85" s="12">
        <v>11754</v>
      </c>
      <c r="AI85" s="12">
        <v>340</v>
      </c>
      <c r="AJ85" s="12">
        <v>184910</v>
      </c>
      <c r="AK85" s="14"/>
      <c r="AL85" s="59">
        <v>170</v>
      </c>
      <c r="AM85" s="59">
        <v>515</v>
      </c>
    </row>
    <row r="86" spans="2:39" x14ac:dyDescent="0.2">
      <c r="B86" s="8">
        <v>37926</v>
      </c>
      <c r="D86" s="12">
        <v>129</v>
      </c>
      <c r="E86" s="12">
        <v>1765</v>
      </c>
      <c r="F86" s="12">
        <v>37171</v>
      </c>
      <c r="G86" s="12">
        <v>12368</v>
      </c>
      <c r="H86" s="12"/>
      <c r="I86" s="12">
        <v>24803</v>
      </c>
      <c r="J86" s="12">
        <v>34</v>
      </c>
      <c r="K86" s="12">
        <v>1325</v>
      </c>
      <c r="L86" s="12"/>
      <c r="M86" s="12">
        <v>186374</v>
      </c>
      <c r="N86" s="12">
        <v>143237</v>
      </c>
      <c r="O86" s="12">
        <v>43137</v>
      </c>
      <c r="P86" s="12">
        <v>0</v>
      </c>
      <c r="Q86" s="12">
        <v>39705</v>
      </c>
      <c r="R86" s="12">
        <v>17330</v>
      </c>
      <c r="S86" s="12">
        <v>22375</v>
      </c>
      <c r="T86" s="12">
        <v>0</v>
      </c>
      <c r="U86" s="12">
        <v>146669</v>
      </c>
      <c r="V86" s="12">
        <v>125907</v>
      </c>
      <c r="W86" s="12">
        <v>20762</v>
      </c>
      <c r="X86" s="12">
        <v>0</v>
      </c>
      <c r="Y86" s="12" t="s">
        <v>31</v>
      </c>
      <c r="Z86" s="12">
        <v>944</v>
      </c>
      <c r="AA86" s="12">
        <v>154947</v>
      </c>
      <c r="AB86" s="12">
        <v>30483</v>
      </c>
      <c r="AC86" s="12">
        <v>29196</v>
      </c>
      <c r="AD86" s="12">
        <v>1287</v>
      </c>
      <c r="AE86" s="12">
        <v>0</v>
      </c>
      <c r="AF86" s="12">
        <v>13606</v>
      </c>
      <c r="AG86" s="12">
        <v>1393</v>
      </c>
      <c r="AH86" s="12">
        <v>12213</v>
      </c>
      <c r="AI86" s="12">
        <v>323</v>
      </c>
      <c r="AJ86" s="12">
        <v>200303</v>
      </c>
      <c r="AK86" s="14"/>
      <c r="AL86" s="10">
        <v>140</v>
      </c>
      <c r="AM86" s="10">
        <v>479</v>
      </c>
    </row>
    <row r="87" spans="2:39" x14ac:dyDescent="0.2">
      <c r="B87" s="8">
        <v>37956</v>
      </c>
      <c r="D87" s="12">
        <v>103</v>
      </c>
      <c r="E87" s="12">
        <v>1333</v>
      </c>
      <c r="F87" s="12">
        <v>35085</v>
      </c>
      <c r="G87" s="12">
        <v>19754</v>
      </c>
      <c r="H87" s="12"/>
      <c r="I87" s="12">
        <v>15331</v>
      </c>
      <c r="J87" s="12">
        <v>13</v>
      </c>
      <c r="K87" s="12">
        <v>2783</v>
      </c>
      <c r="L87" s="12"/>
      <c r="M87" s="12">
        <v>193548</v>
      </c>
      <c r="N87" s="12">
        <v>142281</v>
      </c>
      <c r="O87" s="12">
        <v>51267</v>
      </c>
      <c r="P87" s="12">
        <v>0</v>
      </c>
      <c r="Q87" s="12">
        <v>45708</v>
      </c>
      <c r="R87" s="12">
        <v>25919</v>
      </c>
      <c r="S87" s="12">
        <v>19789</v>
      </c>
      <c r="T87" s="12">
        <v>0</v>
      </c>
      <c r="U87" s="12">
        <v>147840</v>
      </c>
      <c r="V87" s="12">
        <v>116362</v>
      </c>
      <c r="W87" s="12">
        <v>31478</v>
      </c>
      <c r="X87" s="12">
        <v>0</v>
      </c>
      <c r="Y87" s="12" t="s">
        <v>31</v>
      </c>
      <c r="Z87" s="12">
        <v>4581</v>
      </c>
      <c r="AA87" s="12">
        <v>158813</v>
      </c>
      <c r="AB87" s="12">
        <v>30154</v>
      </c>
      <c r="AC87" s="12">
        <v>25888</v>
      </c>
      <c r="AD87" s="12">
        <v>4266</v>
      </c>
      <c r="AE87" s="12">
        <v>0</v>
      </c>
      <c r="AF87" s="12">
        <v>8804</v>
      </c>
      <c r="AG87" s="12">
        <v>2352</v>
      </c>
      <c r="AH87" s="12">
        <v>6452</v>
      </c>
      <c r="AI87" s="12">
        <v>162</v>
      </c>
      <c r="AJ87" s="12">
        <v>202514</v>
      </c>
      <c r="AK87" s="14"/>
      <c r="AL87" s="10">
        <v>119</v>
      </c>
      <c r="AM87" s="10">
        <v>340</v>
      </c>
    </row>
    <row r="88" spans="2:39" x14ac:dyDescent="0.2">
      <c r="B88" s="9">
        <v>37987</v>
      </c>
      <c r="D88" s="12">
        <v>89</v>
      </c>
      <c r="E88" s="12">
        <v>1187</v>
      </c>
      <c r="F88" s="12">
        <v>32803</v>
      </c>
      <c r="G88" s="12">
        <v>17663</v>
      </c>
      <c r="H88" s="12"/>
      <c r="I88" s="12">
        <v>15140</v>
      </c>
      <c r="J88" s="12">
        <v>9</v>
      </c>
      <c r="K88" s="12">
        <v>2149</v>
      </c>
      <c r="L88" s="12"/>
      <c r="M88" s="12">
        <v>142110</v>
      </c>
      <c r="N88" s="12">
        <v>98303</v>
      </c>
      <c r="O88" s="12">
        <v>43807</v>
      </c>
      <c r="P88" s="12">
        <v>0</v>
      </c>
      <c r="Q88" s="12">
        <v>26703</v>
      </c>
      <c r="R88" s="12">
        <v>7473</v>
      </c>
      <c r="S88" s="12">
        <v>19230</v>
      </c>
      <c r="T88" s="12">
        <v>0</v>
      </c>
      <c r="U88" s="12">
        <v>115407</v>
      </c>
      <c r="V88" s="12">
        <v>90830</v>
      </c>
      <c r="W88" s="12">
        <v>24577</v>
      </c>
      <c r="X88" s="12">
        <v>0</v>
      </c>
      <c r="Y88" s="12" t="s">
        <v>31</v>
      </c>
      <c r="Z88" s="12">
        <v>10929</v>
      </c>
      <c r="AA88" s="12">
        <v>105949</v>
      </c>
      <c r="AB88" s="12">
        <v>25232</v>
      </c>
      <c r="AC88" s="12">
        <v>25232</v>
      </c>
      <c r="AD88" s="12">
        <v>0</v>
      </c>
      <c r="AE88" s="12">
        <v>0</v>
      </c>
      <c r="AF88" s="12">
        <v>5227</v>
      </c>
      <c r="AG88" s="12">
        <v>463</v>
      </c>
      <c r="AH88" s="12">
        <v>4764</v>
      </c>
      <c r="AI88" s="12">
        <v>119</v>
      </c>
      <c r="AJ88" s="12">
        <v>147456</v>
      </c>
      <c r="AK88" s="14"/>
      <c r="AL88" s="10">
        <v>150</v>
      </c>
      <c r="AM88" s="10">
        <v>468</v>
      </c>
    </row>
    <row r="89" spans="2:39" x14ac:dyDescent="0.2">
      <c r="B89" s="9">
        <v>38018</v>
      </c>
      <c r="D89" s="12">
        <v>92</v>
      </c>
      <c r="E89" s="12">
        <v>936</v>
      </c>
      <c r="F89" s="12">
        <v>24966</v>
      </c>
      <c r="G89" s="12">
        <v>14107</v>
      </c>
      <c r="H89" s="12"/>
      <c r="I89" s="12">
        <v>10859</v>
      </c>
      <c r="J89" s="12">
        <v>7</v>
      </c>
      <c r="K89" s="12">
        <v>1327</v>
      </c>
      <c r="L89" s="12"/>
      <c r="M89" s="12">
        <v>180423</v>
      </c>
      <c r="N89" s="12">
        <v>128154</v>
      </c>
      <c r="O89" s="12">
        <v>52269</v>
      </c>
      <c r="P89" s="12">
        <v>0</v>
      </c>
      <c r="Q89" s="12">
        <v>33338</v>
      </c>
      <c r="R89" s="12">
        <v>12618</v>
      </c>
      <c r="S89" s="12">
        <v>20720</v>
      </c>
      <c r="T89" s="12">
        <v>0</v>
      </c>
      <c r="U89" s="12">
        <v>147085</v>
      </c>
      <c r="V89" s="12">
        <v>115536</v>
      </c>
      <c r="W89" s="12">
        <v>31549</v>
      </c>
      <c r="X89" s="12">
        <v>0</v>
      </c>
      <c r="Y89" s="12" t="s">
        <v>31</v>
      </c>
      <c r="Z89" s="12">
        <v>16938</v>
      </c>
      <c r="AA89" s="12">
        <v>135396</v>
      </c>
      <c r="AB89" s="12">
        <v>28089</v>
      </c>
      <c r="AC89" s="12">
        <v>26743</v>
      </c>
      <c r="AD89" s="12">
        <v>1346</v>
      </c>
      <c r="AE89" s="12">
        <v>0</v>
      </c>
      <c r="AF89" s="12">
        <v>4969</v>
      </c>
      <c r="AG89" s="12">
        <v>1128</v>
      </c>
      <c r="AH89" s="12">
        <v>3841</v>
      </c>
      <c r="AI89" s="12">
        <v>94</v>
      </c>
      <c r="AJ89" s="12">
        <v>185486</v>
      </c>
      <c r="AK89" s="14"/>
      <c r="AL89" s="10">
        <v>175</v>
      </c>
      <c r="AM89" s="10">
        <v>798</v>
      </c>
    </row>
    <row r="90" spans="2:39" x14ac:dyDescent="0.2">
      <c r="B90" s="9">
        <v>38047</v>
      </c>
      <c r="D90" s="12">
        <v>118</v>
      </c>
      <c r="E90" s="12">
        <v>1195</v>
      </c>
      <c r="F90" s="12">
        <v>26967</v>
      </c>
      <c r="G90" s="12">
        <v>15014</v>
      </c>
      <c r="H90" s="12"/>
      <c r="I90" s="12">
        <v>11953</v>
      </c>
      <c r="J90" s="12">
        <v>11</v>
      </c>
      <c r="K90" s="12">
        <v>1579</v>
      </c>
      <c r="L90" s="12"/>
      <c r="M90" s="12">
        <v>275111</v>
      </c>
      <c r="N90" s="12">
        <v>199538</v>
      </c>
      <c r="O90" s="12">
        <v>75573</v>
      </c>
      <c r="P90" s="12">
        <v>0</v>
      </c>
      <c r="Q90" s="12">
        <v>47686</v>
      </c>
      <c r="R90" s="12">
        <v>13948</v>
      </c>
      <c r="S90" s="12">
        <v>33738</v>
      </c>
      <c r="T90" s="12">
        <v>0</v>
      </c>
      <c r="U90" s="12">
        <v>227425</v>
      </c>
      <c r="V90" s="12">
        <v>185590</v>
      </c>
      <c r="W90" s="12">
        <v>41835</v>
      </c>
      <c r="X90" s="12">
        <v>0</v>
      </c>
      <c r="Y90" s="12" t="s">
        <v>31</v>
      </c>
      <c r="Z90" s="12">
        <v>17625</v>
      </c>
      <c r="AA90" s="12">
        <v>223756</v>
      </c>
      <c r="AB90" s="12">
        <v>33730</v>
      </c>
      <c r="AC90" s="12">
        <v>30300</v>
      </c>
      <c r="AD90" s="12">
        <v>3430</v>
      </c>
      <c r="AE90" s="12">
        <v>0</v>
      </c>
      <c r="AF90" s="12">
        <v>14503</v>
      </c>
      <c r="AG90" s="12">
        <v>1138</v>
      </c>
      <c r="AH90" s="12">
        <v>13365</v>
      </c>
      <c r="AI90" s="12">
        <v>62</v>
      </c>
      <c r="AJ90" s="12">
        <v>289676</v>
      </c>
      <c r="AK90" s="14"/>
      <c r="AL90" s="10">
        <v>1434</v>
      </c>
      <c r="AM90" s="10">
        <v>3618</v>
      </c>
    </row>
    <row r="91" spans="2:39" x14ac:dyDescent="0.2">
      <c r="B91" s="9">
        <v>38078</v>
      </c>
      <c r="D91" s="12">
        <v>136</v>
      </c>
      <c r="E91" s="12">
        <v>1792</v>
      </c>
      <c r="F91" s="12">
        <v>43471</v>
      </c>
      <c r="G91" s="12">
        <v>18695</v>
      </c>
      <c r="H91" s="12"/>
      <c r="I91" s="12">
        <v>24776</v>
      </c>
      <c r="J91" s="12">
        <v>31</v>
      </c>
      <c r="K91" s="12">
        <v>2329</v>
      </c>
      <c r="L91" s="12"/>
      <c r="M91" s="12">
        <v>199001</v>
      </c>
      <c r="N91" s="12">
        <v>117215</v>
      </c>
      <c r="O91" s="12">
        <v>81786</v>
      </c>
      <c r="P91" s="12">
        <v>0</v>
      </c>
      <c r="Q91" s="12">
        <v>38796</v>
      </c>
      <c r="R91" s="12">
        <v>14955</v>
      </c>
      <c r="S91" s="12">
        <v>23841</v>
      </c>
      <c r="T91" s="12">
        <v>0</v>
      </c>
      <c r="U91" s="12">
        <v>160205</v>
      </c>
      <c r="V91" s="12">
        <v>102260</v>
      </c>
      <c r="W91" s="12">
        <v>57945</v>
      </c>
      <c r="X91" s="12">
        <v>0</v>
      </c>
      <c r="Y91" s="12" t="s">
        <v>31</v>
      </c>
      <c r="Z91" s="12">
        <v>12177</v>
      </c>
      <c r="AA91" s="12">
        <v>146279</v>
      </c>
      <c r="AB91" s="12">
        <v>40545</v>
      </c>
      <c r="AC91" s="12">
        <v>28111</v>
      </c>
      <c r="AD91" s="12">
        <v>12434</v>
      </c>
      <c r="AE91" s="12">
        <v>0</v>
      </c>
      <c r="AF91" s="12">
        <v>10478</v>
      </c>
      <c r="AG91" s="12">
        <v>913</v>
      </c>
      <c r="AH91" s="12">
        <v>9565</v>
      </c>
      <c r="AI91" s="12">
        <v>50</v>
      </c>
      <c r="AJ91" s="12">
        <v>209529</v>
      </c>
      <c r="AK91" s="14"/>
      <c r="AL91" s="10">
        <v>6502</v>
      </c>
      <c r="AM91" s="10">
        <v>13106</v>
      </c>
    </row>
    <row r="92" spans="2:39" x14ac:dyDescent="0.2">
      <c r="B92" s="9">
        <v>38108</v>
      </c>
      <c r="D92" s="12">
        <v>145</v>
      </c>
      <c r="E92" s="12">
        <v>2142</v>
      </c>
      <c r="F92" s="12">
        <v>37504</v>
      </c>
      <c r="G92" s="12">
        <v>14596</v>
      </c>
      <c r="H92" s="12"/>
      <c r="I92" s="12">
        <v>22908</v>
      </c>
      <c r="J92" s="12">
        <v>37</v>
      </c>
      <c r="K92" s="12">
        <v>1760</v>
      </c>
      <c r="L92" s="12"/>
      <c r="M92" s="12">
        <v>207367</v>
      </c>
      <c r="N92" s="12">
        <v>147256</v>
      </c>
      <c r="O92" s="12">
        <v>60111</v>
      </c>
      <c r="P92" s="12">
        <v>0</v>
      </c>
      <c r="Q92" s="12">
        <v>35952</v>
      </c>
      <c r="R92" s="12">
        <v>11019</v>
      </c>
      <c r="S92" s="12">
        <v>24933</v>
      </c>
      <c r="T92" s="12">
        <v>0</v>
      </c>
      <c r="U92" s="12">
        <v>171415</v>
      </c>
      <c r="V92" s="12">
        <v>136237</v>
      </c>
      <c r="W92" s="12">
        <v>35178</v>
      </c>
      <c r="X92" s="12">
        <v>0</v>
      </c>
      <c r="Y92" s="12" t="s">
        <v>31</v>
      </c>
      <c r="Z92" s="12">
        <v>10625</v>
      </c>
      <c r="AA92" s="12">
        <v>144189</v>
      </c>
      <c r="AB92" s="12">
        <v>52553</v>
      </c>
      <c r="AC92" s="12">
        <v>29247</v>
      </c>
      <c r="AD92" s="12">
        <v>23306</v>
      </c>
      <c r="AE92" s="12">
        <v>0</v>
      </c>
      <c r="AF92" s="12">
        <v>13767</v>
      </c>
      <c r="AG92" s="12">
        <v>1565</v>
      </c>
      <c r="AH92" s="12">
        <v>12202</v>
      </c>
      <c r="AI92" s="12">
        <v>81</v>
      </c>
      <c r="AJ92" s="12">
        <v>221215</v>
      </c>
      <c r="AK92" s="14"/>
      <c r="AL92" s="10">
        <v>8222</v>
      </c>
      <c r="AM92" s="10">
        <v>18306</v>
      </c>
    </row>
    <row r="93" spans="2:39" x14ac:dyDescent="0.2">
      <c r="B93" s="9">
        <v>38139</v>
      </c>
      <c r="D93" s="12">
        <v>133</v>
      </c>
      <c r="E93" s="12">
        <v>1858</v>
      </c>
      <c r="F93" s="12">
        <v>26768</v>
      </c>
      <c r="G93" s="12">
        <v>17345</v>
      </c>
      <c r="H93" s="12"/>
      <c r="I93" s="12">
        <v>9423</v>
      </c>
      <c r="J93" s="12">
        <v>15</v>
      </c>
      <c r="K93" s="12">
        <v>2033</v>
      </c>
      <c r="L93" s="12"/>
      <c r="M93" s="12">
        <v>261188</v>
      </c>
      <c r="N93" s="12">
        <v>195225</v>
      </c>
      <c r="O93" s="12">
        <v>65963</v>
      </c>
      <c r="P93" s="12">
        <v>0</v>
      </c>
      <c r="Q93" s="12">
        <v>34257</v>
      </c>
      <c r="R93" s="12">
        <v>9437</v>
      </c>
      <c r="S93" s="12">
        <v>24820</v>
      </c>
      <c r="T93" s="12">
        <v>0</v>
      </c>
      <c r="U93" s="12">
        <v>226931</v>
      </c>
      <c r="V93" s="12">
        <v>185788</v>
      </c>
      <c r="W93" s="12">
        <v>41143</v>
      </c>
      <c r="X93" s="12">
        <v>0</v>
      </c>
      <c r="Y93" s="12" t="s">
        <v>31</v>
      </c>
      <c r="Z93" s="12">
        <v>8802</v>
      </c>
      <c r="AA93" s="12">
        <v>164074</v>
      </c>
      <c r="AB93" s="12">
        <v>88312</v>
      </c>
      <c r="AC93" s="12">
        <v>30620</v>
      </c>
      <c r="AD93" s="12">
        <v>57692</v>
      </c>
      <c r="AE93" s="12">
        <v>0</v>
      </c>
      <c r="AF93" s="12">
        <v>5152</v>
      </c>
      <c r="AG93" s="12">
        <v>902</v>
      </c>
      <c r="AH93" s="12">
        <v>4250</v>
      </c>
      <c r="AI93" s="12">
        <v>167</v>
      </c>
      <c r="AJ93" s="12">
        <v>266507</v>
      </c>
      <c r="AK93" s="14"/>
      <c r="AL93" s="10">
        <v>12345</v>
      </c>
      <c r="AM93" s="10">
        <v>57331</v>
      </c>
    </row>
    <row r="94" spans="2:39" x14ac:dyDescent="0.2">
      <c r="B94" s="9">
        <v>38169</v>
      </c>
      <c r="D94" s="12">
        <v>145</v>
      </c>
      <c r="E94" s="12">
        <v>1390</v>
      </c>
      <c r="F94" s="12">
        <v>43233</v>
      </c>
      <c r="G94" s="12">
        <v>34305</v>
      </c>
      <c r="H94" s="12"/>
      <c r="I94" s="12">
        <v>8928</v>
      </c>
      <c r="J94" s="12">
        <v>6</v>
      </c>
      <c r="K94" s="12">
        <v>4533</v>
      </c>
      <c r="L94" s="12"/>
      <c r="M94" s="12">
        <v>205952</v>
      </c>
      <c r="N94" s="12">
        <v>125754</v>
      </c>
      <c r="O94" s="12">
        <v>80198</v>
      </c>
      <c r="P94" s="12">
        <v>0</v>
      </c>
      <c r="Q94" s="12">
        <v>53540</v>
      </c>
      <c r="R94" s="12">
        <v>25819</v>
      </c>
      <c r="S94" s="12">
        <v>27721</v>
      </c>
      <c r="T94" s="12">
        <v>0</v>
      </c>
      <c r="U94" s="12">
        <v>152412</v>
      </c>
      <c r="V94" s="12">
        <v>99935</v>
      </c>
      <c r="W94" s="12">
        <v>52477</v>
      </c>
      <c r="X94" s="12">
        <v>0</v>
      </c>
      <c r="Y94" s="12" t="s">
        <v>31</v>
      </c>
      <c r="Z94" s="12">
        <v>7165</v>
      </c>
      <c r="AA94" s="12">
        <v>112006</v>
      </c>
      <c r="AB94" s="12">
        <v>86781</v>
      </c>
      <c r="AC94" s="12">
        <v>34152</v>
      </c>
      <c r="AD94" s="12">
        <v>52629</v>
      </c>
      <c r="AE94" s="12">
        <v>0</v>
      </c>
      <c r="AF94" s="12">
        <v>7329</v>
      </c>
      <c r="AG94" s="12">
        <v>1373</v>
      </c>
      <c r="AH94" s="12">
        <v>5956</v>
      </c>
      <c r="AI94" s="12">
        <v>97</v>
      </c>
      <c r="AJ94" s="12">
        <v>213378</v>
      </c>
      <c r="AK94" s="14"/>
      <c r="AL94" s="10">
        <v>6201</v>
      </c>
      <c r="AM94" s="10">
        <v>52874</v>
      </c>
    </row>
    <row r="95" spans="2:39" x14ac:dyDescent="0.2">
      <c r="B95" s="9">
        <v>38200</v>
      </c>
      <c r="D95" s="12">
        <v>144</v>
      </c>
      <c r="E95" s="12">
        <v>1631</v>
      </c>
      <c r="F95" s="12">
        <v>57606</v>
      </c>
      <c r="G95" s="12">
        <v>45333</v>
      </c>
      <c r="H95" s="12"/>
      <c r="I95" s="12">
        <v>12273</v>
      </c>
      <c r="J95" s="12">
        <v>13</v>
      </c>
      <c r="K95" s="12">
        <v>5925</v>
      </c>
      <c r="L95" s="12"/>
      <c r="M95" s="12">
        <v>158955</v>
      </c>
      <c r="N95" s="12">
        <v>94773</v>
      </c>
      <c r="O95" s="12">
        <v>64182</v>
      </c>
      <c r="P95" s="12">
        <v>0</v>
      </c>
      <c r="Q95" s="12">
        <v>41832</v>
      </c>
      <c r="R95" s="12">
        <v>16753</v>
      </c>
      <c r="S95" s="12">
        <v>25079</v>
      </c>
      <c r="T95" s="12">
        <v>0</v>
      </c>
      <c r="U95" s="12">
        <v>117123</v>
      </c>
      <c r="V95" s="12">
        <v>78020</v>
      </c>
      <c r="W95" s="12">
        <v>39103</v>
      </c>
      <c r="X95" s="12">
        <v>0</v>
      </c>
      <c r="Y95" s="12" t="s">
        <v>31</v>
      </c>
      <c r="Z95" s="12">
        <v>3967</v>
      </c>
      <c r="AA95" s="12">
        <v>81906</v>
      </c>
      <c r="AB95" s="12">
        <v>73082</v>
      </c>
      <c r="AC95" s="12">
        <v>32209</v>
      </c>
      <c r="AD95" s="12">
        <v>40873</v>
      </c>
      <c r="AE95" s="12">
        <v>0</v>
      </c>
      <c r="AF95" s="12">
        <v>7144</v>
      </c>
      <c r="AG95" s="12">
        <v>1485</v>
      </c>
      <c r="AH95" s="12">
        <v>5659</v>
      </c>
      <c r="AI95" s="12">
        <v>82</v>
      </c>
      <c r="AJ95" s="12">
        <v>166181</v>
      </c>
      <c r="AK95" s="14"/>
      <c r="AL95" s="10">
        <f>134+11182</f>
        <v>11316</v>
      </c>
      <c r="AM95" s="10">
        <f>507+39055</f>
        <v>39562</v>
      </c>
    </row>
    <row r="96" spans="2:39" x14ac:dyDescent="0.2">
      <c r="B96" s="9">
        <v>38231</v>
      </c>
      <c r="D96" s="12">
        <v>145</v>
      </c>
      <c r="E96" s="12">
        <v>2154</v>
      </c>
      <c r="F96" s="12">
        <v>49777</v>
      </c>
      <c r="G96" s="12">
        <v>25536</v>
      </c>
      <c r="H96" s="12"/>
      <c r="I96" s="12">
        <v>24241</v>
      </c>
      <c r="J96" s="12">
        <v>25</v>
      </c>
      <c r="K96" s="12">
        <v>3343</v>
      </c>
      <c r="L96" s="12"/>
      <c r="M96" s="12">
        <v>228539</v>
      </c>
      <c r="N96" s="12">
        <v>174334</v>
      </c>
      <c r="O96" s="12">
        <v>54205</v>
      </c>
      <c r="P96" s="12">
        <v>0</v>
      </c>
      <c r="Q96" s="12">
        <v>46909</v>
      </c>
      <c r="R96" s="12">
        <v>22319</v>
      </c>
      <c r="S96" s="12">
        <v>24590</v>
      </c>
      <c r="T96" s="12">
        <v>0</v>
      </c>
      <c r="U96" s="12">
        <v>181630</v>
      </c>
      <c r="V96" s="12">
        <v>152015</v>
      </c>
      <c r="W96" s="12">
        <v>29615</v>
      </c>
      <c r="X96" s="12">
        <v>0</v>
      </c>
      <c r="Y96" s="12" t="s">
        <v>31</v>
      </c>
      <c r="Z96" s="12">
        <v>4917</v>
      </c>
      <c r="AA96" s="12">
        <v>171800</v>
      </c>
      <c r="AB96" s="12">
        <v>51822</v>
      </c>
      <c r="AC96" s="12">
        <v>32865</v>
      </c>
      <c r="AD96" s="12">
        <v>18957</v>
      </c>
      <c r="AE96" s="12">
        <v>0</v>
      </c>
      <c r="AF96" s="12">
        <v>11102</v>
      </c>
      <c r="AG96" s="12">
        <v>1139</v>
      </c>
      <c r="AH96" s="12">
        <v>9963</v>
      </c>
      <c r="AI96" s="12">
        <v>123</v>
      </c>
      <c r="AJ96" s="12">
        <v>239764</v>
      </c>
      <c r="AK96" s="14"/>
      <c r="AL96" s="10">
        <f>108+8654</f>
        <v>8762</v>
      </c>
      <c r="AM96" s="10">
        <f>347+18957</f>
        <v>19304</v>
      </c>
    </row>
    <row r="97" spans="2:39" x14ac:dyDescent="0.2">
      <c r="B97" s="9">
        <v>38261</v>
      </c>
      <c r="D97" s="12">
        <v>135</v>
      </c>
      <c r="E97" s="12">
        <v>2016</v>
      </c>
      <c r="F97" s="12">
        <v>40014</v>
      </c>
      <c r="G97" s="12">
        <v>18604</v>
      </c>
      <c r="H97" s="12"/>
      <c r="I97" s="12">
        <v>21410</v>
      </c>
      <c r="J97" s="12">
        <v>29</v>
      </c>
      <c r="K97" s="12">
        <v>2239</v>
      </c>
      <c r="L97" s="12"/>
      <c r="M97" s="12">
        <v>221989</v>
      </c>
      <c r="N97" s="12">
        <v>155632</v>
      </c>
      <c r="O97" s="12">
        <v>66357</v>
      </c>
      <c r="P97" s="12">
        <v>0</v>
      </c>
      <c r="Q97" s="12">
        <v>35777</v>
      </c>
      <c r="R97" s="12">
        <v>10884</v>
      </c>
      <c r="S97" s="12">
        <v>24893</v>
      </c>
      <c r="T97" s="12">
        <v>0</v>
      </c>
      <c r="U97" s="12">
        <v>186212</v>
      </c>
      <c r="V97" s="12">
        <v>144748</v>
      </c>
      <c r="W97" s="12">
        <v>41464</v>
      </c>
      <c r="X97" s="12">
        <v>0</v>
      </c>
      <c r="Y97" s="12"/>
      <c r="Z97" s="12">
        <v>9150</v>
      </c>
      <c r="AA97" s="12">
        <v>139918</v>
      </c>
      <c r="AB97" s="12">
        <v>72921</v>
      </c>
      <c r="AC97" s="12">
        <v>32774</v>
      </c>
      <c r="AD97" s="12">
        <v>40147</v>
      </c>
      <c r="AE97" s="12">
        <v>0</v>
      </c>
      <c r="AF97" s="12">
        <v>11606</v>
      </c>
      <c r="AG97" s="12">
        <v>1114</v>
      </c>
      <c r="AH97" s="12">
        <v>10492</v>
      </c>
      <c r="AI97" s="12">
        <v>91</v>
      </c>
      <c r="AJ97" s="12">
        <v>233686</v>
      </c>
      <c r="AK97" s="14"/>
      <c r="AL97" s="59">
        <f>138+9981</f>
        <v>10119</v>
      </c>
      <c r="AM97" s="59">
        <f>577+36619</f>
        <v>37196</v>
      </c>
    </row>
    <row r="98" spans="2:39" x14ac:dyDescent="0.2">
      <c r="B98" s="9">
        <v>38292</v>
      </c>
      <c r="D98" s="12">
        <v>141</v>
      </c>
      <c r="E98" s="12">
        <v>2729</v>
      </c>
      <c r="F98" s="12">
        <v>46053</v>
      </c>
      <c r="G98" s="12">
        <v>13524</v>
      </c>
      <c r="H98" s="12"/>
      <c r="I98" s="12">
        <v>32529</v>
      </c>
      <c r="J98" s="12">
        <v>31</v>
      </c>
      <c r="K98" s="12">
        <v>1466</v>
      </c>
      <c r="L98" s="12"/>
      <c r="M98" s="12">
        <v>316105</v>
      </c>
      <c r="N98" s="12">
        <v>217324</v>
      </c>
      <c r="O98" s="12">
        <v>98781</v>
      </c>
      <c r="P98" s="12">
        <v>0</v>
      </c>
      <c r="Q98" s="12">
        <v>39788</v>
      </c>
      <c r="R98" s="12">
        <v>16486</v>
      </c>
      <c r="S98" s="12">
        <v>23302</v>
      </c>
      <c r="T98" s="12">
        <v>0</v>
      </c>
      <c r="U98" s="12">
        <v>276317</v>
      </c>
      <c r="V98" s="12">
        <v>200838</v>
      </c>
      <c r="W98" s="12">
        <v>75479</v>
      </c>
      <c r="X98" s="12">
        <v>0</v>
      </c>
      <c r="Y98" s="12" t="s">
        <v>31</v>
      </c>
      <c r="Z98" s="12">
        <v>1003</v>
      </c>
      <c r="AA98" s="12">
        <v>176913</v>
      </c>
      <c r="AB98" s="12">
        <v>138189</v>
      </c>
      <c r="AC98" s="12">
        <v>30785</v>
      </c>
      <c r="AD98" s="12">
        <v>107404</v>
      </c>
      <c r="AE98" s="12">
        <v>0</v>
      </c>
      <c r="AF98" s="12">
        <v>11919</v>
      </c>
      <c r="AG98" s="12">
        <v>1540</v>
      </c>
      <c r="AH98" s="12">
        <v>10379</v>
      </c>
      <c r="AI98" s="12">
        <v>129</v>
      </c>
      <c r="AJ98" s="12">
        <v>328153</v>
      </c>
      <c r="AK98" s="14"/>
      <c r="AL98" s="10">
        <f>143+9821</f>
        <v>9964</v>
      </c>
      <c r="AM98" s="10">
        <f>679+105203</f>
        <v>105882</v>
      </c>
    </row>
    <row r="99" spans="2:39" x14ac:dyDescent="0.2">
      <c r="B99" s="9">
        <v>38322</v>
      </c>
      <c r="D99" s="12">
        <v>116</v>
      </c>
      <c r="E99" s="12">
        <v>2153</v>
      </c>
      <c r="F99" s="12">
        <v>35857</v>
      </c>
      <c r="G99" s="12">
        <v>21148</v>
      </c>
      <c r="H99" s="12"/>
      <c r="I99" s="12">
        <v>14709</v>
      </c>
      <c r="J99" s="12">
        <v>14</v>
      </c>
      <c r="K99" s="12">
        <v>3079</v>
      </c>
      <c r="L99" s="12"/>
      <c r="M99" s="12">
        <v>342810</v>
      </c>
      <c r="N99" s="12">
        <v>252812</v>
      </c>
      <c r="O99" s="12">
        <v>89998</v>
      </c>
      <c r="P99" s="12">
        <v>0</v>
      </c>
      <c r="Q99" s="12">
        <v>34448</v>
      </c>
      <c r="R99" s="12">
        <v>11452</v>
      </c>
      <c r="S99" s="12">
        <v>22996</v>
      </c>
      <c r="T99" s="12">
        <v>0</v>
      </c>
      <c r="U99" s="12">
        <v>308362</v>
      </c>
      <c r="V99" s="12">
        <v>241360</v>
      </c>
      <c r="W99" s="12">
        <v>67002</v>
      </c>
      <c r="X99" s="12">
        <v>0</v>
      </c>
      <c r="Y99" s="12" t="s">
        <v>31</v>
      </c>
      <c r="Z99" s="12">
        <v>4187</v>
      </c>
      <c r="AA99" s="12">
        <v>181861</v>
      </c>
      <c r="AB99" s="12">
        <v>156762</v>
      </c>
      <c r="AC99" s="12">
        <v>25159</v>
      </c>
      <c r="AD99" s="12">
        <v>131603</v>
      </c>
      <c r="AE99" s="12">
        <v>0</v>
      </c>
      <c r="AF99" s="12">
        <v>18702</v>
      </c>
      <c r="AG99" s="12">
        <v>1121</v>
      </c>
      <c r="AH99" s="12">
        <v>17581</v>
      </c>
      <c r="AI99" s="12">
        <v>101</v>
      </c>
      <c r="AJ99" s="12">
        <v>361613</v>
      </c>
      <c r="AK99" s="14"/>
      <c r="AL99" s="10">
        <f>117+16233</f>
        <v>16350</v>
      </c>
      <c r="AM99" s="10">
        <f>448+131432</f>
        <v>131880</v>
      </c>
    </row>
    <row r="100" spans="2:39" x14ac:dyDescent="0.2">
      <c r="B100" s="9">
        <v>38353</v>
      </c>
      <c r="D100" s="12">
        <v>107</v>
      </c>
      <c r="E100" s="12">
        <v>1881</v>
      </c>
      <c r="F100" s="12">
        <v>34744</v>
      </c>
      <c r="G100" s="12">
        <v>17288</v>
      </c>
      <c r="H100" s="12"/>
      <c r="I100" s="12">
        <v>17456</v>
      </c>
      <c r="J100" s="12">
        <v>12</v>
      </c>
      <c r="K100" s="12">
        <v>2264</v>
      </c>
      <c r="L100" s="12"/>
      <c r="M100" s="12">
        <v>265169</v>
      </c>
      <c r="N100" s="12">
        <v>154069</v>
      </c>
      <c r="O100" s="12">
        <v>111100</v>
      </c>
      <c r="P100" s="12">
        <v>0</v>
      </c>
      <c r="Q100" s="12">
        <v>34172</v>
      </c>
      <c r="R100" s="12">
        <v>9807</v>
      </c>
      <c r="S100" s="12">
        <v>24365</v>
      </c>
      <c r="T100" s="12">
        <v>0</v>
      </c>
      <c r="U100" s="12">
        <v>230997</v>
      </c>
      <c r="V100" s="12">
        <v>144262</v>
      </c>
      <c r="W100" s="12">
        <v>86735</v>
      </c>
      <c r="X100" s="12">
        <v>0</v>
      </c>
      <c r="Y100" s="12" t="s">
        <v>31</v>
      </c>
      <c r="Z100" s="12">
        <v>10785</v>
      </c>
      <c r="AA100" s="12">
        <v>123633</v>
      </c>
      <c r="AB100" s="12">
        <v>130751</v>
      </c>
      <c r="AC100" s="12">
        <v>29356</v>
      </c>
      <c r="AD100" s="12">
        <v>101395</v>
      </c>
      <c r="AE100" s="12">
        <v>0</v>
      </c>
      <c r="AF100" s="12">
        <v>5846</v>
      </c>
      <c r="AG100" s="12">
        <v>684</v>
      </c>
      <c r="AH100" s="12">
        <v>5162</v>
      </c>
      <c r="AI100" s="12">
        <v>79</v>
      </c>
      <c r="AJ100" s="12">
        <v>271094</v>
      </c>
      <c r="AK100" s="14"/>
      <c r="AL100" s="10">
        <v>12865</v>
      </c>
      <c r="AM100" s="10">
        <v>98486</v>
      </c>
    </row>
    <row r="101" spans="2:39" x14ac:dyDescent="0.2">
      <c r="B101" s="9">
        <v>38384</v>
      </c>
      <c r="D101" s="12">
        <v>99</v>
      </c>
      <c r="E101" s="12">
        <v>1953</v>
      </c>
      <c r="F101" s="12">
        <v>25378</v>
      </c>
      <c r="G101" s="12">
        <v>12331</v>
      </c>
      <c r="H101" s="12"/>
      <c r="I101" s="12">
        <v>13047</v>
      </c>
      <c r="J101" s="12">
        <v>7</v>
      </c>
      <c r="K101" s="12">
        <v>1323</v>
      </c>
      <c r="L101" s="12"/>
      <c r="M101" s="12">
        <v>279473</v>
      </c>
      <c r="N101" s="12">
        <v>191478</v>
      </c>
      <c r="O101" s="12">
        <v>87995</v>
      </c>
      <c r="P101" s="12">
        <v>0</v>
      </c>
      <c r="Q101" s="12">
        <v>28109</v>
      </c>
      <c r="R101" s="12">
        <v>7463</v>
      </c>
      <c r="S101" s="12">
        <v>20646</v>
      </c>
      <c r="T101" s="12">
        <v>0</v>
      </c>
      <c r="U101" s="12">
        <v>251364</v>
      </c>
      <c r="V101" s="12">
        <v>184015</v>
      </c>
      <c r="W101" s="12">
        <v>67349</v>
      </c>
      <c r="X101" s="12">
        <v>0</v>
      </c>
      <c r="Y101" s="12" t="s">
        <v>31</v>
      </c>
      <c r="Z101" s="12">
        <v>4484</v>
      </c>
      <c r="AA101" s="12">
        <v>138069</v>
      </c>
      <c r="AB101" s="12">
        <v>136920</v>
      </c>
      <c r="AC101" s="12">
        <v>26991</v>
      </c>
      <c r="AD101" s="12">
        <v>109929</v>
      </c>
      <c r="AE101" s="12">
        <v>0</v>
      </c>
      <c r="AF101" s="12">
        <v>5120</v>
      </c>
      <c r="AG101" s="12">
        <v>1598</v>
      </c>
      <c r="AH101" s="12">
        <v>3522</v>
      </c>
      <c r="AI101" s="12">
        <v>49</v>
      </c>
      <c r="AJ101" s="12">
        <v>284642</v>
      </c>
      <c r="AK101" s="14"/>
      <c r="AL101" s="10">
        <v>15608</v>
      </c>
      <c r="AM101" s="10">
        <v>81818</v>
      </c>
    </row>
    <row r="102" spans="2:39" x14ac:dyDescent="0.2">
      <c r="B102" s="9">
        <v>38412</v>
      </c>
      <c r="D102" s="12">
        <v>129</v>
      </c>
      <c r="E102" s="12">
        <v>2412</v>
      </c>
      <c r="F102" s="12">
        <v>37503</v>
      </c>
      <c r="G102" s="12">
        <v>17872</v>
      </c>
      <c r="H102" s="12"/>
      <c r="I102" s="12">
        <v>19631</v>
      </c>
      <c r="J102" s="12">
        <v>15</v>
      </c>
      <c r="K102" s="12">
        <v>2390</v>
      </c>
      <c r="L102" s="12"/>
      <c r="M102" s="12">
        <v>328682</v>
      </c>
      <c r="N102" s="12">
        <v>210544</v>
      </c>
      <c r="O102" s="12">
        <v>118138</v>
      </c>
      <c r="P102" s="12">
        <v>0</v>
      </c>
      <c r="Q102" s="12">
        <v>45983</v>
      </c>
      <c r="R102" s="12">
        <v>9420</v>
      </c>
      <c r="S102" s="12">
        <v>36563</v>
      </c>
      <c r="T102" s="12">
        <v>0</v>
      </c>
      <c r="U102" s="12">
        <v>282699</v>
      </c>
      <c r="V102" s="12">
        <v>201124</v>
      </c>
      <c r="W102" s="12">
        <v>81575</v>
      </c>
      <c r="X102" s="12">
        <v>0</v>
      </c>
      <c r="Y102" s="12" t="s">
        <v>31</v>
      </c>
      <c r="Z102" s="12">
        <v>13924</v>
      </c>
      <c r="AA102" s="12">
        <v>133036</v>
      </c>
      <c r="AB102" s="12">
        <v>181722</v>
      </c>
      <c r="AC102" s="12">
        <v>27705</v>
      </c>
      <c r="AD102" s="12">
        <v>154017</v>
      </c>
      <c r="AE102" s="12">
        <v>0</v>
      </c>
      <c r="AF102" s="12">
        <v>10182</v>
      </c>
      <c r="AG102" s="12">
        <v>1758</v>
      </c>
      <c r="AH102" s="12">
        <v>8424</v>
      </c>
      <c r="AI102" s="12">
        <v>26</v>
      </c>
      <c r="AJ102" s="12">
        <v>338890</v>
      </c>
      <c r="AK102" s="14"/>
      <c r="AL102" s="10">
        <v>17170</v>
      </c>
      <c r="AM102" s="10">
        <v>151477</v>
      </c>
    </row>
    <row r="103" spans="2:39" x14ac:dyDescent="0.2">
      <c r="B103" s="9">
        <v>38443</v>
      </c>
      <c r="D103" s="12">
        <v>138</v>
      </c>
      <c r="E103" s="12">
        <v>2221</v>
      </c>
      <c r="F103" s="12">
        <v>33035</v>
      </c>
      <c r="G103" s="12">
        <v>15828</v>
      </c>
      <c r="H103" s="12"/>
      <c r="I103" s="12">
        <v>17207</v>
      </c>
      <c r="J103" s="12">
        <v>27</v>
      </c>
      <c r="K103" s="12">
        <v>1830</v>
      </c>
      <c r="L103" s="12"/>
      <c r="M103" s="12">
        <v>349321</v>
      </c>
      <c r="N103" s="12">
        <v>270504</v>
      </c>
      <c r="O103" s="12">
        <v>78817</v>
      </c>
      <c r="P103" s="12">
        <v>0</v>
      </c>
      <c r="Q103" s="12">
        <v>39869</v>
      </c>
      <c r="R103" s="12">
        <v>8986</v>
      </c>
      <c r="S103" s="12">
        <v>30883</v>
      </c>
      <c r="T103" s="12">
        <v>0</v>
      </c>
      <c r="U103" s="12">
        <v>309452</v>
      </c>
      <c r="V103" s="12">
        <v>261518</v>
      </c>
      <c r="W103" s="12">
        <v>47934</v>
      </c>
      <c r="X103" s="12">
        <v>0</v>
      </c>
      <c r="Y103" s="12" t="s">
        <v>31</v>
      </c>
      <c r="Z103" s="12">
        <v>3334</v>
      </c>
      <c r="AA103" s="12">
        <v>213155</v>
      </c>
      <c r="AB103" s="12">
        <v>132832</v>
      </c>
      <c r="AC103" s="12">
        <v>31247</v>
      </c>
      <c r="AD103" s="12">
        <v>101585</v>
      </c>
      <c r="AE103" s="12">
        <v>0</v>
      </c>
      <c r="AF103" s="12">
        <v>7889</v>
      </c>
      <c r="AG103" s="12">
        <v>1867</v>
      </c>
      <c r="AH103" s="12">
        <v>6022</v>
      </c>
      <c r="AI103" s="12">
        <v>25</v>
      </c>
      <c r="AJ103" s="12">
        <v>357235</v>
      </c>
      <c r="AK103" s="14"/>
      <c r="AL103" s="10">
        <v>13867</v>
      </c>
      <c r="AM103" s="10">
        <v>103458</v>
      </c>
    </row>
    <row r="104" spans="2:39" x14ac:dyDescent="0.2">
      <c r="B104" s="9">
        <v>38473</v>
      </c>
      <c r="D104" s="12">
        <v>159</v>
      </c>
      <c r="E104" s="12">
        <v>2842</v>
      </c>
      <c r="F104" s="12">
        <v>42112</v>
      </c>
      <c r="G104" s="12">
        <v>15971</v>
      </c>
      <c r="H104" s="12"/>
      <c r="I104" s="12">
        <v>26141</v>
      </c>
      <c r="J104" s="12">
        <v>35</v>
      </c>
      <c r="K104" s="12">
        <v>1870</v>
      </c>
      <c r="L104" s="12"/>
      <c r="M104" s="12">
        <v>373404</v>
      </c>
      <c r="N104" s="12">
        <v>252918</v>
      </c>
      <c r="O104" s="12">
        <v>120486</v>
      </c>
      <c r="P104" s="12">
        <v>0</v>
      </c>
      <c r="Q104" s="12">
        <v>49280</v>
      </c>
      <c r="R104" s="12">
        <v>15251</v>
      </c>
      <c r="S104" s="12">
        <v>34029</v>
      </c>
      <c r="T104" s="12">
        <v>0</v>
      </c>
      <c r="U104" s="12">
        <v>324124</v>
      </c>
      <c r="V104" s="12">
        <v>237667</v>
      </c>
      <c r="W104" s="12">
        <v>86457</v>
      </c>
      <c r="X104" s="12">
        <v>0</v>
      </c>
      <c r="Y104" s="12"/>
      <c r="Z104" s="12">
        <v>2998</v>
      </c>
      <c r="AA104" s="12">
        <v>172028</v>
      </c>
      <c r="AB104" s="12">
        <v>198378</v>
      </c>
      <c r="AC104" s="12">
        <v>32808</v>
      </c>
      <c r="AD104" s="12">
        <v>165570</v>
      </c>
      <c r="AE104" s="12">
        <v>0</v>
      </c>
      <c r="AF104" s="12">
        <v>12344</v>
      </c>
      <c r="AG104" s="12">
        <v>1893</v>
      </c>
      <c r="AH104" s="12">
        <v>10451</v>
      </c>
      <c r="AI104" s="12">
        <v>82</v>
      </c>
      <c r="AJ104" s="12">
        <v>385830</v>
      </c>
      <c r="AK104" s="14"/>
      <c r="AL104" s="10">
        <v>15686</v>
      </c>
      <c r="AM104" s="10">
        <v>165935</v>
      </c>
    </row>
    <row r="105" spans="2:39" x14ac:dyDescent="0.2">
      <c r="B105" s="9">
        <v>38504</v>
      </c>
      <c r="D105" s="12">
        <v>167</v>
      </c>
      <c r="E105" s="12">
        <v>2443</v>
      </c>
      <c r="F105" s="12">
        <v>32564</v>
      </c>
      <c r="G105" s="12">
        <v>19214</v>
      </c>
      <c r="H105" s="12"/>
      <c r="I105" s="12">
        <v>13350</v>
      </c>
      <c r="J105" s="12">
        <v>15</v>
      </c>
      <c r="K105" s="12">
        <v>2459</v>
      </c>
      <c r="L105" s="12"/>
      <c r="M105" s="12">
        <v>507838</v>
      </c>
      <c r="N105" s="12">
        <v>346966</v>
      </c>
      <c r="O105" s="12">
        <v>160872</v>
      </c>
      <c r="P105" s="12">
        <v>0</v>
      </c>
      <c r="Q105" s="12">
        <v>37536</v>
      </c>
      <c r="R105" s="12">
        <v>9010</v>
      </c>
      <c r="S105" s="12">
        <v>28526</v>
      </c>
      <c r="T105" s="12">
        <v>0</v>
      </c>
      <c r="U105" s="12">
        <v>470302</v>
      </c>
      <c r="V105" s="12">
        <v>337956</v>
      </c>
      <c r="W105" s="12">
        <v>132346</v>
      </c>
      <c r="X105" s="12">
        <v>0</v>
      </c>
      <c r="Y105" s="12"/>
      <c r="Z105" s="12">
        <v>9618</v>
      </c>
      <c r="AA105" s="12">
        <v>242819</v>
      </c>
      <c r="AB105" s="12">
        <v>255401</v>
      </c>
      <c r="AC105" s="12">
        <v>33166</v>
      </c>
      <c r="AD105" s="12">
        <v>222235</v>
      </c>
      <c r="AE105" s="12">
        <v>0</v>
      </c>
      <c r="AF105" s="12">
        <v>12697</v>
      </c>
      <c r="AG105" s="12">
        <v>2588</v>
      </c>
      <c r="AH105" s="12">
        <v>10109</v>
      </c>
      <c r="AI105" s="12">
        <v>250</v>
      </c>
      <c r="AJ105" s="12">
        <v>520785</v>
      </c>
      <c r="AK105" s="14"/>
      <c r="AL105" s="10">
        <v>23196</v>
      </c>
      <c r="AM105" s="10">
        <v>221394</v>
      </c>
    </row>
    <row r="106" spans="2:39" x14ac:dyDescent="0.2">
      <c r="B106" s="9">
        <v>38534</v>
      </c>
      <c r="D106" s="12">
        <v>165</v>
      </c>
      <c r="E106" s="12">
        <v>2074</v>
      </c>
      <c r="F106" s="12">
        <v>47719</v>
      </c>
      <c r="G106" s="12">
        <v>40497</v>
      </c>
      <c r="H106" s="12"/>
      <c r="I106" s="12">
        <v>7222</v>
      </c>
      <c r="J106" s="12">
        <v>8</v>
      </c>
      <c r="K106" s="12">
        <v>5913</v>
      </c>
      <c r="L106" s="12"/>
      <c r="M106" s="12">
        <v>482012</v>
      </c>
      <c r="N106" s="12">
        <v>300306</v>
      </c>
      <c r="O106" s="12">
        <v>181706</v>
      </c>
      <c r="P106" s="12">
        <v>0</v>
      </c>
      <c r="Q106" s="12">
        <v>39654</v>
      </c>
      <c r="R106" s="12">
        <v>8885</v>
      </c>
      <c r="S106" s="12">
        <v>30769</v>
      </c>
      <c r="T106" s="12">
        <v>0</v>
      </c>
      <c r="U106" s="12">
        <v>442358</v>
      </c>
      <c r="V106" s="12">
        <v>291421</v>
      </c>
      <c r="W106" s="12">
        <v>150937</v>
      </c>
      <c r="X106" s="12">
        <v>0</v>
      </c>
      <c r="Y106" s="12" t="s">
        <v>31</v>
      </c>
      <c r="Z106" s="12">
        <v>10332</v>
      </c>
      <c r="AA106" s="12">
        <v>166533</v>
      </c>
      <c r="AB106" s="12">
        <v>305147</v>
      </c>
      <c r="AC106" s="12">
        <v>36156</v>
      </c>
      <c r="AD106" s="12">
        <v>268991</v>
      </c>
      <c r="AE106" s="12">
        <v>0</v>
      </c>
      <c r="AF106" s="12">
        <v>7002</v>
      </c>
      <c r="AG106" s="12">
        <v>2436</v>
      </c>
      <c r="AH106" s="12">
        <v>4566</v>
      </c>
      <c r="AI106" s="12">
        <v>179</v>
      </c>
      <c r="AJ106" s="12">
        <v>489193</v>
      </c>
      <c r="AK106" s="14"/>
      <c r="AL106" s="10">
        <v>26386</v>
      </c>
      <c r="AM106" s="10">
        <v>268856</v>
      </c>
    </row>
    <row r="107" spans="2:39" x14ac:dyDescent="0.2">
      <c r="B107" s="9">
        <v>38565</v>
      </c>
      <c r="D107" s="12">
        <v>148</v>
      </c>
      <c r="E107" s="12">
        <v>1933</v>
      </c>
      <c r="F107" s="12">
        <v>59826</v>
      </c>
      <c r="G107" s="12">
        <v>47203</v>
      </c>
      <c r="H107" s="12"/>
      <c r="I107" s="12">
        <v>12623</v>
      </c>
      <c r="J107" s="12">
        <v>10</v>
      </c>
      <c r="K107" s="12">
        <v>6985</v>
      </c>
      <c r="L107" s="12"/>
      <c r="M107" s="12">
        <v>422911</v>
      </c>
      <c r="N107" s="12">
        <v>282196</v>
      </c>
      <c r="O107" s="12">
        <v>140715</v>
      </c>
      <c r="P107" s="12">
        <v>0</v>
      </c>
      <c r="Q107" s="12">
        <v>42060</v>
      </c>
      <c r="R107" s="12">
        <v>9388</v>
      </c>
      <c r="S107" s="12">
        <v>32672</v>
      </c>
      <c r="T107" s="12">
        <v>0</v>
      </c>
      <c r="U107" s="12">
        <v>380851</v>
      </c>
      <c r="V107" s="12">
        <v>272808</v>
      </c>
      <c r="W107" s="12">
        <v>108043</v>
      </c>
      <c r="X107" s="12">
        <v>0</v>
      </c>
      <c r="Y107" s="12"/>
      <c r="Z107" s="12">
        <v>0</v>
      </c>
      <c r="AA107" s="12">
        <v>182772</v>
      </c>
      <c r="AB107" s="12">
        <v>240139</v>
      </c>
      <c r="AC107" s="12">
        <v>33543</v>
      </c>
      <c r="AD107" s="12">
        <v>206596</v>
      </c>
      <c r="AE107" s="12">
        <v>0</v>
      </c>
      <c r="AF107" s="12">
        <v>9172</v>
      </c>
      <c r="AG107" s="12">
        <v>2387</v>
      </c>
      <c r="AH107" s="12">
        <v>6785</v>
      </c>
      <c r="AI107" s="12">
        <v>149</v>
      </c>
      <c r="AJ107" s="12">
        <v>432232</v>
      </c>
      <c r="AK107" s="14"/>
      <c r="AL107" s="10">
        <v>27308</v>
      </c>
      <c r="AM107" s="10">
        <v>206897</v>
      </c>
    </row>
    <row r="108" spans="2:39" x14ac:dyDescent="0.2">
      <c r="B108" s="9">
        <v>38596</v>
      </c>
      <c r="D108" s="12">
        <v>157</v>
      </c>
      <c r="E108" s="12">
        <v>2352</v>
      </c>
      <c r="F108" s="12">
        <v>45856</v>
      </c>
      <c r="G108" s="12">
        <v>26474</v>
      </c>
      <c r="H108" s="12"/>
      <c r="I108" s="12">
        <v>19382</v>
      </c>
      <c r="J108" s="12">
        <v>24</v>
      </c>
      <c r="K108" s="12">
        <v>4107</v>
      </c>
      <c r="L108" s="12"/>
      <c r="M108" s="12">
        <v>335708</v>
      </c>
      <c r="N108" s="12">
        <v>202705</v>
      </c>
      <c r="O108" s="12">
        <v>133003</v>
      </c>
      <c r="P108" s="12">
        <v>0</v>
      </c>
      <c r="Q108" s="12">
        <v>50056</v>
      </c>
      <c r="R108" s="12">
        <v>15803</v>
      </c>
      <c r="S108" s="12">
        <v>34253</v>
      </c>
      <c r="T108" s="12">
        <v>0</v>
      </c>
      <c r="U108" s="12">
        <v>285652</v>
      </c>
      <c r="V108" s="12">
        <v>186902</v>
      </c>
      <c r="W108" s="12">
        <v>98750</v>
      </c>
      <c r="X108" s="12">
        <v>0</v>
      </c>
      <c r="Y108" s="12"/>
      <c r="Z108" s="12">
        <v>11207</v>
      </c>
      <c r="AA108" s="12">
        <v>116997</v>
      </c>
      <c r="AB108" s="12">
        <v>227126</v>
      </c>
      <c r="AC108" s="12">
        <v>33929</v>
      </c>
      <c r="AD108" s="12">
        <v>193197</v>
      </c>
      <c r="AE108" s="12">
        <v>0</v>
      </c>
      <c r="AF108" s="12">
        <v>14571</v>
      </c>
      <c r="AG108" s="12">
        <v>1492</v>
      </c>
      <c r="AH108" s="12">
        <v>13079</v>
      </c>
      <c r="AI108" s="12">
        <v>112</v>
      </c>
      <c r="AJ108" s="12">
        <v>370013</v>
      </c>
      <c r="AK108" s="12"/>
      <c r="AL108" s="12">
        <v>26956</v>
      </c>
      <c r="AM108" s="12">
        <v>187610</v>
      </c>
    </row>
    <row r="109" spans="2:39" x14ac:dyDescent="0.2">
      <c r="B109" s="9">
        <v>38626</v>
      </c>
      <c r="D109" s="12">
        <v>152</v>
      </c>
      <c r="E109" s="12">
        <v>2601</v>
      </c>
      <c r="F109" s="12">
        <v>39754</v>
      </c>
      <c r="G109" s="12">
        <v>15970</v>
      </c>
      <c r="H109" s="12"/>
      <c r="I109" s="12">
        <v>23784</v>
      </c>
      <c r="J109" s="12">
        <v>28</v>
      </c>
      <c r="K109" s="12">
        <v>2512</v>
      </c>
      <c r="L109" s="12"/>
      <c r="M109" s="12">
        <v>445323</v>
      </c>
      <c r="N109" s="12">
        <v>310310</v>
      </c>
      <c r="O109" s="12">
        <v>135013</v>
      </c>
      <c r="P109" s="12">
        <v>0</v>
      </c>
      <c r="Q109" s="12">
        <v>41185</v>
      </c>
      <c r="R109" s="12">
        <v>10762</v>
      </c>
      <c r="S109" s="12">
        <v>30423</v>
      </c>
      <c r="T109" s="12">
        <v>0</v>
      </c>
      <c r="U109" s="12">
        <v>404138</v>
      </c>
      <c r="V109" s="12">
        <v>299548</v>
      </c>
      <c r="W109" s="12">
        <v>104590</v>
      </c>
      <c r="X109" s="12">
        <v>0</v>
      </c>
      <c r="Y109" s="12"/>
      <c r="Z109" s="12">
        <v>3714</v>
      </c>
      <c r="AA109" s="12">
        <v>226641</v>
      </c>
      <c r="AB109" s="12">
        <v>214968</v>
      </c>
      <c r="AC109" s="12">
        <v>35703</v>
      </c>
      <c r="AD109" s="12">
        <v>179265</v>
      </c>
      <c r="AE109" s="12">
        <v>0</v>
      </c>
      <c r="AF109" s="12">
        <v>12747</v>
      </c>
      <c r="AG109" s="12">
        <v>1485</v>
      </c>
      <c r="AH109" s="12">
        <v>11262</v>
      </c>
      <c r="AI109" s="12">
        <v>127</v>
      </c>
      <c r="AJ109" s="12">
        <v>458197</v>
      </c>
      <c r="AK109" s="12"/>
      <c r="AL109" s="12">
        <v>22316</v>
      </c>
      <c r="AM109" s="12">
        <v>173216</v>
      </c>
    </row>
    <row r="110" spans="2:39" x14ac:dyDescent="0.2">
      <c r="B110" s="9">
        <v>38657</v>
      </c>
      <c r="D110" s="12">
        <v>139</v>
      </c>
      <c r="E110" s="12">
        <v>2997</v>
      </c>
      <c r="F110" s="12">
        <v>44235</v>
      </c>
      <c r="G110" s="12">
        <v>15486</v>
      </c>
      <c r="H110" s="12"/>
      <c r="I110" s="12">
        <v>28749</v>
      </c>
      <c r="J110" s="12">
        <v>27</v>
      </c>
      <c r="K110" s="12">
        <v>1953</v>
      </c>
      <c r="L110" s="12"/>
      <c r="M110" s="12">
        <v>423874</v>
      </c>
      <c r="N110" s="12">
        <v>299074</v>
      </c>
      <c r="O110" s="12">
        <v>124800</v>
      </c>
      <c r="P110" s="12">
        <v>0</v>
      </c>
      <c r="Q110" s="12">
        <v>43142</v>
      </c>
      <c r="R110" s="12">
        <v>14741</v>
      </c>
      <c r="S110" s="12">
        <v>28401</v>
      </c>
      <c r="T110" s="12">
        <v>0</v>
      </c>
      <c r="U110" s="12">
        <v>380732</v>
      </c>
      <c r="V110" s="12">
        <v>284333</v>
      </c>
      <c r="W110" s="12">
        <v>96399</v>
      </c>
      <c r="X110" s="12">
        <v>0</v>
      </c>
      <c r="Y110" s="12" t="s">
        <v>31</v>
      </c>
      <c r="Z110" s="12">
        <v>2464</v>
      </c>
      <c r="AA110" s="12">
        <v>218256</v>
      </c>
      <c r="AB110" s="12">
        <v>203154</v>
      </c>
      <c r="AC110" s="12">
        <v>31439</v>
      </c>
      <c r="AD110" s="12">
        <v>171715</v>
      </c>
      <c r="AE110" s="12">
        <v>0</v>
      </c>
      <c r="AF110" s="12">
        <v>11903</v>
      </c>
      <c r="AG110" s="12">
        <v>2328</v>
      </c>
      <c r="AH110" s="12">
        <v>9575</v>
      </c>
      <c r="AI110" s="12">
        <v>111</v>
      </c>
      <c r="AJ110" s="12">
        <v>435888</v>
      </c>
      <c r="AK110" s="12"/>
      <c r="AL110" s="12">
        <v>21949</v>
      </c>
      <c r="AM110" s="12">
        <v>167542</v>
      </c>
    </row>
    <row r="111" spans="2:39" x14ac:dyDescent="0.2">
      <c r="B111" s="9">
        <v>38687</v>
      </c>
      <c r="D111" s="12">
        <v>109</v>
      </c>
      <c r="E111" s="12">
        <v>1945</v>
      </c>
      <c r="F111" s="12">
        <v>27434</v>
      </c>
      <c r="G111" s="12">
        <v>21491</v>
      </c>
      <c r="H111" s="12"/>
      <c r="I111" s="12">
        <v>5943</v>
      </c>
      <c r="J111" s="12">
        <v>5</v>
      </c>
      <c r="K111" s="12">
        <v>3289</v>
      </c>
      <c r="L111" s="12"/>
      <c r="M111" s="12">
        <v>431305</v>
      </c>
      <c r="N111" s="12">
        <v>280850</v>
      </c>
      <c r="O111" s="12">
        <v>150455</v>
      </c>
      <c r="P111" s="12">
        <v>0</v>
      </c>
      <c r="Q111" s="12">
        <v>46262</v>
      </c>
      <c r="R111" s="12">
        <v>16772</v>
      </c>
      <c r="S111" s="12">
        <v>29490</v>
      </c>
      <c r="T111" s="12">
        <v>0</v>
      </c>
      <c r="U111" s="12">
        <v>385043</v>
      </c>
      <c r="V111" s="12">
        <v>264078</v>
      </c>
      <c r="W111" s="12">
        <v>120965</v>
      </c>
      <c r="X111" s="12">
        <v>0</v>
      </c>
      <c r="Y111" s="12"/>
      <c r="Z111" s="12">
        <v>3068</v>
      </c>
      <c r="AA111" s="12">
        <v>166534</v>
      </c>
      <c r="AB111" s="12">
        <v>261703</v>
      </c>
      <c r="AC111" s="12">
        <v>30905</v>
      </c>
      <c r="AD111" s="12">
        <v>230798</v>
      </c>
      <c r="AE111" s="12">
        <v>0</v>
      </c>
      <c r="AF111" s="12">
        <v>6820</v>
      </c>
      <c r="AG111" s="12">
        <v>1251</v>
      </c>
      <c r="AH111" s="12">
        <v>5569</v>
      </c>
      <c r="AI111" s="12">
        <v>148</v>
      </c>
      <c r="AJ111" s="12">
        <v>438273</v>
      </c>
      <c r="AK111" s="12"/>
      <c r="AL111" s="12">
        <v>24241</v>
      </c>
      <c r="AM111" s="12">
        <v>224024</v>
      </c>
    </row>
    <row r="112" spans="2:39" x14ac:dyDescent="0.2">
      <c r="B112" s="13">
        <v>38718</v>
      </c>
      <c r="D112" s="12">
        <v>117</v>
      </c>
      <c r="E112" s="12">
        <v>1992</v>
      </c>
      <c r="F112" s="12">
        <v>28491</v>
      </c>
      <c r="G112" s="12">
        <v>19302</v>
      </c>
      <c r="H112" s="12"/>
      <c r="I112" s="12">
        <v>9189</v>
      </c>
      <c r="J112" s="12">
        <v>7</v>
      </c>
      <c r="K112" s="12">
        <v>3261</v>
      </c>
      <c r="L112" s="12"/>
      <c r="M112" s="12">
        <v>395750</v>
      </c>
      <c r="N112" s="12">
        <v>248920</v>
      </c>
      <c r="O112" s="12">
        <v>146830</v>
      </c>
      <c r="P112" s="12">
        <v>0</v>
      </c>
      <c r="Q112" s="12">
        <v>42673</v>
      </c>
      <c r="R112" s="12">
        <v>6853</v>
      </c>
      <c r="S112" s="12">
        <v>35820</v>
      </c>
      <c r="T112" s="12">
        <v>0</v>
      </c>
      <c r="U112" s="12">
        <v>353077</v>
      </c>
      <c r="V112" s="12">
        <v>242067</v>
      </c>
      <c r="W112" s="12">
        <v>111010</v>
      </c>
      <c r="X112" s="12">
        <v>0</v>
      </c>
      <c r="Y112" s="12"/>
      <c r="Z112" s="12">
        <v>4320</v>
      </c>
      <c r="AA112" s="12">
        <v>148966</v>
      </c>
      <c r="AB112" s="12">
        <v>242494</v>
      </c>
      <c r="AC112" s="12">
        <v>32282</v>
      </c>
      <c r="AD112" s="12">
        <v>210212</v>
      </c>
      <c r="AE112" s="12">
        <v>0</v>
      </c>
      <c r="AF112" s="12">
        <v>6601</v>
      </c>
      <c r="AG112" s="12">
        <v>1930</v>
      </c>
      <c r="AH112" s="12">
        <v>4671</v>
      </c>
      <c r="AI112" s="12">
        <v>150</v>
      </c>
      <c r="AJ112" s="12">
        <v>402531</v>
      </c>
      <c r="AK112" s="12"/>
      <c r="AL112" s="12">
        <v>24285</v>
      </c>
      <c r="AM112" s="12">
        <v>208333</v>
      </c>
    </row>
    <row r="113" spans="2:39" x14ac:dyDescent="0.2">
      <c r="B113" s="13">
        <v>38749</v>
      </c>
      <c r="D113" s="12">
        <v>118</v>
      </c>
      <c r="E113" s="12">
        <v>1927</v>
      </c>
      <c r="F113" s="12">
        <v>16698</v>
      </c>
      <c r="G113" s="12">
        <v>13333</v>
      </c>
      <c r="H113" s="12"/>
      <c r="I113" s="12">
        <v>3365</v>
      </c>
      <c r="J113" s="12">
        <v>3</v>
      </c>
      <c r="K113" s="12">
        <v>1554</v>
      </c>
      <c r="L113" s="12"/>
      <c r="M113" s="12">
        <v>414064</v>
      </c>
      <c r="N113" s="12">
        <v>267579</v>
      </c>
      <c r="O113" s="12">
        <v>146485</v>
      </c>
      <c r="P113" s="12">
        <v>0</v>
      </c>
      <c r="Q113" s="12">
        <v>44921</v>
      </c>
      <c r="R113" s="12">
        <v>14116</v>
      </c>
      <c r="S113" s="12">
        <v>30805</v>
      </c>
      <c r="T113" s="12">
        <v>0</v>
      </c>
      <c r="U113" s="12">
        <v>369143</v>
      </c>
      <c r="V113" s="12">
        <v>253463</v>
      </c>
      <c r="W113" s="12">
        <v>115680</v>
      </c>
      <c r="X113" s="12">
        <v>0</v>
      </c>
      <c r="Y113" s="12"/>
      <c r="Z113" s="12">
        <v>10536</v>
      </c>
      <c r="AA113" s="12">
        <v>154858</v>
      </c>
      <c r="AB113" s="12">
        <v>248670</v>
      </c>
      <c r="AC113" s="12">
        <v>32378</v>
      </c>
      <c r="AD113" s="12">
        <v>216292</v>
      </c>
      <c r="AE113" s="12">
        <v>0</v>
      </c>
      <c r="AF113" s="12">
        <v>3535</v>
      </c>
      <c r="AG113" s="12">
        <v>1240</v>
      </c>
      <c r="AH113" s="12">
        <v>2295</v>
      </c>
      <c r="AI113" s="12">
        <v>282</v>
      </c>
      <c r="AJ113" s="12">
        <v>417881</v>
      </c>
      <c r="AK113" s="12"/>
      <c r="AL113" s="12">
        <v>28545</v>
      </c>
      <c r="AM113" s="12">
        <v>210960</v>
      </c>
    </row>
    <row r="114" spans="2:39" x14ac:dyDescent="0.2">
      <c r="B114" s="13">
        <v>38777</v>
      </c>
      <c r="D114" s="12">
        <v>131</v>
      </c>
      <c r="E114" s="12">
        <v>2108</v>
      </c>
      <c r="F114" s="12">
        <v>31739</v>
      </c>
      <c r="G114" s="12">
        <v>16116</v>
      </c>
      <c r="H114" s="12"/>
      <c r="I114" s="12">
        <v>15623</v>
      </c>
      <c r="J114" s="12">
        <v>18</v>
      </c>
      <c r="K114" s="12">
        <v>1833</v>
      </c>
      <c r="L114" s="12"/>
      <c r="M114" s="12">
        <v>373621</v>
      </c>
      <c r="N114" s="12">
        <v>262355</v>
      </c>
      <c r="O114" s="12">
        <v>111266</v>
      </c>
      <c r="P114" s="12">
        <v>0</v>
      </c>
      <c r="Q114" s="12">
        <v>39988</v>
      </c>
      <c r="R114" s="12">
        <v>8305</v>
      </c>
      <c r="S114" s="12">
        <v>31683</v>
      </c>
      <c r="T114" s="12">
        <v>0</v>
      </c>
      <c r="U114" s="12">
        <v>333633</v>
      </c>
      <c r="V114" s="12">
        <v>254050</v>
      </c>
      <c r="W114" s="12">
        <v>79583</v>
      </c>
      <c r="X114" s="12">
        <v>0</v>
      </c>
      <c r="Y114" s="12"/>
      <c r="Z114" s="12">
        <v>3743</v>
      </c>
      <c r="AA114" s="12">
        <v>184769</v>
      </c>
      <c r="AB114" s="12">
        <v>185109</v>
      </c>
      <c r="AC114" s="12">
        <v>37760</v>
      </c>
      <c r="AD114" s="12">
        <v>147349</v>
      </c>
      <c r="AE114" s="12">
        <v>0</v>
      </c>
      <c r="AF114" s="12">
        <v>10616</v>
      </c>
      <c r="AG114" s="12">
        <v>2131</v>
      </c>
      <c r="AH114" s="12">
        <v>8485</v>
      </c>
      <c r="AI114" s="12">
        <v>45</v>
      </c>
      <c r="AJ114" s="12">
        <v>384282</v>
      </c>
      <c r="AK114" s="12"/>
      <c r="AL114" s="12">
        <v>19308</v>
      </c>
      <c r="AM114" s="12">
        <v>161448</v>
      </c>
    </row>
    <row r="115" spans="2:39" ht="12" customHeight="1" x14ac:dyDescent="0.2">
      <c r="B115" s="13">
        <v>38808</v>
      </c>
      <c r="D115" s="12">
        <v>142</v>
      </c>
      <c r="E115" s="12">
        <v>2540</v>
      </c>
      <c r="F115" s="12">
        <v>37339</v>
      </c>
      <c r="G115" s="12">
        <v>21448</v>
      </c>
      <c r="H115" s="12"/>
      <c r="I115" s="12">
        <v>15891</v>
      </c>
      <c r="J115" s="12">
        <v>28</v>
      </c>
      <c r="K115" s="12">
        <v>3115</v>
      </c>
      <c r="L115" s="12"/>
      <c r="M115" s="12">
        <v>429749</v>
      </c>
      <c r="N115" s="12">
        <v>265353</v>
      </c>
      <c r="O115" s="12">
        <v>164396</v>
      </c>
      <c r="P115" s="12">
        <v>0</v>
      </c>
      <c r="Q115" s="12">
        <v>39262</v>
      </c>
      <c r="R115" s="12">
        <v>10076</v>
      </c>
      <c r="S115" s="12">
        <v>29186</v>
      </c>
      <c r="T115" s="12">
        <v>0</v>
      </c>
      <c r="U115" s="12">
        <v>390487</v>
      </c>
      <c r="V115" s="12">
        <v>255277</v>
      </c>
      <c r="W115" s="12">
        <v>135210</v>
      </c>
      <c r="X115" s="12">
        <v>0</v>
      </c>
      <c r="Y115" s="12"/>
      <c r="Z115" s="12">
        <v>2111</v>
      </c>
      <c r="AA115" s="12">
        <v>152556</v>
      </c>
      <c r="AB115" s="12">
        <v>275082</v>
      </c>
      <c r="AC115" s="12">
        <v>32382</v>
      </c>
      <c r="AD115" s="12">
        <v>242700</v>
      </c>
      <c r="AE115" s="12">
        <v>0</v>
      </c>
      <c r="AF115" s="12">
        <v>9659</v>
      </c>
      <c r="AG115" s="12">
        <v>1759</v>
      </c>
      <c r="AH115" s="12">
        <v>7900</v>
      </c>
      <c r="AI115" s="12">
        <v>31</v>
      </c>
      <c r="AJ115" s="12">
        <v>439439</v>
      </c>
      <c r="AK115" s="12"/>
      <c r="AL115" s="12">
        <v>37372</v>
      </c>
      <c r="AM115" s="12">
        <v>242041</v>
      </c>
    </row>
    <row r="116" spans="2:39" ht="12" customHeight="1" x14ac:dyDescent="0.2">
      <c r="B116" s="13">
        <v>38838</v>
      </c>
      <c r="D116" s="12">
        <v>149</v>
      </c>
      <c r="E116" s="12">
        <v>2831</v>
      </c>
      <c r="F116" s="12">
        <v>44992</v>
      </c>
      <c r="G116" s="12">
        <v>16609</v>
      </c>
      <c r="H116" s="12"/>
      <c r="I116" s="12">
        <v>28383</v>
      </c>
      <c r="J116" s="12">
        <v>36</v>
      </c>
      <c r="K116" s="12">
        <v>1967</v>
      </c>
      <c r="L116" s="12"/>
      <c r="M116" s="12">
        <v>372681</v>
      </c>
      <c r="N116" s="12">
        <v>196454</v>
      </c>
      <c r="O116" s="12">
        <v>176227</v>
      </c>
      <c r="P116" s="12">
        <v>0</v>
      </c>
      <c r="Q116" s="12">
        <v>47944</v>
      </c>
      <c r="R116" s="12">
        <v>12970</v>
      </c>
      <c r="S116" s="12">
        <v>34974</v>
      </c>
      <c r="T116" s="12">
        <v>0</v>
      </c>
      <c r="U116" s="12">
        <v>324737</v>
      </c>
      <c r="V116" s="12">
        <v>183484</v>
      </c>
      <c r="W116" s="12">
        <v>141253</v>
      </c>
      <c r="X116" s="12">
        <v>0</v>
      </c>
      <c r="Y116" s="12"/>
      <c r="Z116" s="12">
        <v>1984</v>
      </c>
      <c r="AA116" s="12">
        <v>113003</v>
      </c>
      <c r="AB116" s="12">
        <v>257694</v>
      </c>
      <c r="AC116" s="12">
        <v>37259</v>
      </c>
      <c r="AD116" s="12">
        <v>220435</v>
      </c>
      <c r="AE116" s="12">
        <v>0</v>
      </c>
      <c r="AF116" s="12">
        <v>12804</v>
      </c>
      <c r="AG116" s="12">
        <v>1613</v>
      </c>
      <c r="AH116" s="12">
        <v>11191</v>
      </c>
      <c r="AI116" s="12">
        <v>140</v>
      </c>
      <c r="AJ116" s="12">
        <v>385625</v>
      </c>
      <c r="AK116" s="12"/>
      <c r="AL116" s="12">
        <v>42247</v>
      </c>
      <c r="AM116" s="12">
        <v>220696</v>
      </c>
    </row>
    <row r="117" spans="2:39" ht="12" customHeight="1" x14ac:dyDescent="0.2">
      <c r="B117" s="13">
        <v>38869</v>
      </c>
      <c r="D117" s="12">
        <v>153</v>
      </c>
      <c r="E117" s="12">
        <v>2322</v>
      </c>
      <c r="F117" s="12">
        <v>33926</v>
      </c>
      <c r="G117" s="12">
        <v>19398</v>
      </c>
      <c r="H117" s="12"/>
      <c r="I117" s="12">
        <v>14528</v>
      </c>
      <c r="J117" s="12">
        <v>14</v>
      </c>
      <c r="K117" s="12">
        <v>2533</v>
      </c>
      <c r="L117" s="12"/>
      <c r="M117" s="12">
        <v>431781</v>
      </c>
      <c r="N117" s="12">
        <v>252653</v>
      </c>
      <c r="O117" s="12">
        <v>179128</v>
      </c>
      <c r="P117" s="12">
        <v>0</v>
      </c>
      <c r="Q117" s="12">
        <v>57101</v>
      </c>
      <c r="R117" s="12">
        <v>23545</v>
      </c>
      <c r="S117" s="12">
        <v>33556</v>
      </c>
      <c r="T117" s="12">
        <v>0</v>
      </c>
      <c r="U117" s="12">
        <v>374680</v>
      </c>
      <c r="V117" s="12">
        <v>229108</v>
      </c>
      <c r="W117" s="12">
        <v>145572</v>
      </c>
      <c r="X117" s="12">
        <v>0</v>
      </c>
      <c r="Y117" s="12"/>
      <c r="Z117" s="12">
        <v>9766</v>
      </c>
      <c r="AA117" s="12">
        <v>126548</v>
      </c>
      <c r="AB117" s="12">
        <v>295467</v>
      </c>
      <c r="AC117" s="12">
        <v>36946</v>
      </c>
      <c r="AD117" s="12">
        <v>258521</v>
      </c>
      <c r="AE117" s="12">
        <v>0</v>
      </c>
      <c r="AF117" s="12">
        <v>10457</v>
      </c>
      <c r="AG117" s="12">
        <v>1740</v>
      </c>
      <c r="AH117" s="12">
        <v>8717</v>
      </c>
      <c r="AI117" s="12">
        <v>239</v>
      </c>
      <c r="AJ117" s="12">
        <v>442477</v>
      </c>
      <c r="AK117" s="12"/>
      <c r="AL117" s="12">
        <v>37605</v>
      </c>
      <c r="AM117" s="12">
        <v>259093</v>
      </c>
    </row>
    <row r="118" spans="2:39" ht="12" customHeight="1" x14ac:dyDescent="0.2">
      <c r="B118" s="13">
        <v>38899</v>
      </c>
      <c r="D118" s="12">
        <v>158</v>
      </c>
      <c r="E118" s="12">
        <v>2540</v>
      </c>
      <c r="F118" s="12">
        <v>56920</v>
      </c>
      <c r="G118" s="12">
        <v>42778</v>
      </c>
      <c r="H118" s="12"/>
      <c r="I118" s="12">
        <v>14142</v>
      </c>
      <c r="J118" s="12">
        <v>11</v>
      </c>
      <c r="K118" s="12">
        <v>6541</v>
      </c>
      <c r="L118" s="12"/>
      <c r="M118" s="12">
        <v>535236</v>
      </c>
      <c r="N118" s="12">
        <v>324188</v>
      </c>
      <c r="O118" s="12">
        <v>211048</v>
      </c>
      <c r="P118" s="12">
        <v>0</v>
      </c>
      <c r="Q118" s="12">
        <v>64569</v>
      </c>
      <c r="R118" s="12">
        <v>28904</v>
      </c>
      <c r="S118" s="12">
        <v>35665</v>
      </c>
      <c r="T118" s="12">
        <v>0</v>
      </c>
      <c r="U118" s="12">
        <v>470667</v>
      </c>
      <c r="V118" s="12">
        <v>295284</v>
      </c>
      <c r="W118" s="12">
        <v>175383</v>
      </c>
      <c r="X118" s="12">
        <v>0</v>
      </c>
      <c r="Y118" s="12"/>
      <c r="Z118" s="12">
        <v>0</v>
      </c>
      <c r="AA118" s="12">
        <v>140790</v>
      </c>
      <c r="AB118" s="12">
        <v>394446</v>
      </c>
      <c r="AC118" s="12">
        <v>34618</v>
      </c>
      <c r="AD118" s="12">
        <v>359828</v>
      </c>
      <c r="AE118" s="12">
        <v>0</v>
      </c>
      <c r="AF118" s="12">
        <v>8506</v>
      </c>
      <c r="AG118" s="12">
        <v>1926</v>
      </c>
      <c r="AH118" s="12">
        <v>6580</v>
      </c>
      <c r="AI118" s="12">
        <v>198</v>
      </c>
      <c r="AJ118" s="12">
        <v>543940</v>
      </c>
      <c r="AK118" s="12"/>
      <c r="AL118" s="12">
        <v>40672</v>
      </c>
      <c r="AM118" s="12">
        <v>359327</v>
      </c>
    </row>
    <row r="119" spans="2:39" ht="12" customHeight="1" x14ac:dyDescent="0.2">
      <c r="B119" s="13">
        <v>38930</v>
      </c>
      <c r="D119" s="12">
        <v>163</v>
      </c>
      <c r="E119" s="12">
        <v>2651</v>
      </c>
      <c r="F119" s="12">
        <v>57852</v>
      </c>
      <c r="G119" s="12">
        <v>44693</v>
      </c>
      <c r="H119" s="12"/>
      <c r="I119" s="12">
        <v>13159</v>
      </c>
      <c r="J119" s="12">
        <v>15</v>
      </c>
      <c r="K119" s="12">
        <v>6679</v>
      </c>
      <c r="L119" s="12"/>
      <c r="M119" s="12">
        <v>532497</v>
      </c>
      <c r="N119" s="12">
        <v>282454</v>
      </c>
      <c r="O119" s="12">
        <v>250043</v>
      </c>
      <c r="P119" s="12">
        <v>0</v>
      </c>
      <c r="Q119" s="12">
        <v>59541</v>
      </c>
      <c r="R119" s="12">
        <v>13882</v>
      </c>
      <c r="S119" s="12">
        <v>45659</v>
      </c>
      <c r="T119" s="12">
        <v>0</v>
      </c>
      <c r="U119" s="12">
        <v>472956</v>
      </c>
      <c r="V119" s="12">
        <v>268572</v>
      </c>
      <c r="W119" s="12">
        <v>204384</v>
      </c>
      <c r="X119" s="12">
        <v>0</v>
      </c>
      <c r="Y119" s="12"/>
      <c r="Z119" s="12">
        <v>1930</v>
      </c>
      <c r="AA119" s="12">
        <v>139401</v>
      </c>
      <c r="AB119" s="12">
        <v>391166</v>
      </c>
      <c r="AC119" s="12">
        <v>36932</v>
      </c>
      <c r="AD119" s="12">
        <v>354234</v>
      </c>
      <c r="AE119" s="12">
        <v>0</v>
      </c>
      <c r="AF119" s="12">
        <v>12505</v>
      </c>
      <c r="AG119" s="12">
        <v>1687</v>
      </c>
      <c r="AH119" s="12">
        <v>10818</v>
      </c>
      <c r="AI119" s="12">
        <v>221</v>
      </c>
      <c r="AJ119" s="12">
        <v>545223</v>
      </c>
      <c r="AK119" s="12"/>
      <c r="AL119" s="12">
        <v>46313</v>
      </c>
      <c r="AM119" s="12">
        <v>354531</v>
      </c>
    </row>
    <row r="120" spans="2:39" ht="12" customHeight="1" x14ac:dyDescent="0.2">
      <c r="B120" s="13">
        <v>38961</v>
      </c>
      <c r="D120" s="12">
        <v>172</v>
      </c>
      <c r="E120" s="12">
        <v>3082</v>
      </c>
      <c r="F120" s="12">
        <v>55728</v>
      </c>
      <c r="G120" s="12">
        <v>27336</v>
      </c>
      <c r="H120" s="12"/>
      <c r="I120" s="12">
        <v>28392</v>
      </c>
      <c r="J120" s="12">
        <v>29</v>
      </c>
      <c r="K120" s="12">
        <v>4234</v>
      </c>
      <c r="L120" s="12"/>
      <c r="M120" s="12">
        <v>499974</v>
      </c>
      <c r="N120" s="12">
        <v>317598</v>
      </c>
      <c r="O120" s="12">
        <v>182376</v>
      </c>
      <c r="P120" s="12">
        <v>0</v>
      </c>
      <c r="Q120" s="12">
        <v>37607</v>
      </c>
      <c r="R120" s="12">
        <v>9790</v>
      </c>
      <c r="S120" s="12">
        <v>27817</v>
      </c>
      <c r="T120" s="12">
        <v>0</v>
      </c>
      <c r="U120" s="12">
        <v>462367</v>
      </c>
      <c r="V120" s="12">
        <v>307808</v>
      </c>
      <c r="W120" s="12">
        <v>154559</v>
      </c>
      <c r="X120" s="12">
        <v>0</v>
      </c>
      <c r="Y120" s="12"/>
      <c r="Z120" s="12">
        <v>7045</v>
      </c>
      <c r="AA120" s="12">
        <v>213449</v>
      </c>
      <c r="AB120" s="12">
        <v>279480</v>
      </c>
      <c r="AC120" s="12">
        <v>37636</v>
      </c>
      <c r="AD120" s="12">
        <v>241844</v>
      </c>
      <c r="AE120" s="12">
        <v>0</v>
      </c>
      <c r="AF120" s="12">
        <v>19392</v>
      </c>
      <c r="AG120" s="12">
        <v>2018</v>
      </c>
      <c r="AH120" s="12">
        <v>17374</v>
      </c>
      <c r="AI120" s="12">
        <v>223</v>
      </c>
      <c r="AJ120" s="12">
        <v>519589</v>
      </c>
      <c r="AK120" s="12"/>
      <c r="AL120" s="12">
        <v>41119</v>
      </c>
      <c r="AM120" s="12">
        <v>242516</v>
      </c>
    </row>
    <row r="121" spans="2:39" ht="12" customHeight="1" x14ac:dyDescent="0.2">
      <c r="B121" s="13">
        <v>38991</v>
      </c>
      <c r="D121" s="12">
        <v>178</v>
      </c>
      <c r="E121" s="12">
        <v>3669</v>
      </c>
      <c r="F121" s="12">
        <v>43389</v>
      </c>
      <c r="G121" s="12">
        <v>19119</v>
      </c>
      <c r="H121" s="12"/>
      <c r="I121" s="12">
        <v>24270</v>
      </c>
      <c r="J121" s="12">
        <v>24</v>
      </c>
      <c r="K121" s="12">
        <v>2616</v>
      </c>
      <c r="L121" s="12"/>
      <c r="M121" s="12">
        <v>645324</v>
      </c>
      <c r="N121" s="12">
        <v>398716</v>
      </c>
      <c r="O121" s="12">
        <v>246608</v>
      </c>
      <c r="P121" s="12">
        <v>0</v>
      </c>
      <c r="Q121" s="12">
        <v>48750</v>
      </c>
      <c r="R121" s="12">
        <v>9289</v>
      </c>
      <c r="S121" s="12">
        <v>39461</v>
      </c>
      <c r="T121" s="12">
        <v>0</v>
      </c>
      <c r="U121" s="12">
        <v>596574</v>
      </c>
      <c r="V121" s="12">
        <v>389427</v>
      </c>
      <c r="W121" s="12">
        <v>207147</v>
      </c>
      <c r="X121" s="12">
        <v>0</v>
      </c>
      <c r="Y121" s="12"/>
      <c r="Z121" s="12">
        <v>5060</v>
      </c>
      <c r="AA121" s="12">
        <v>184202</v>
      </c>
      <c r="AB121" s="12">
        <v>456062</v>
      </c>
      <c r="AC121" s="12">
        <v>38804</v>
      </c>
      <c r="AD121" s="12">
        <v>417258</v>
      </c>
      <c r="AE121" s="12">
        <v>0</v>
      </c>
      <c r="AF121" s="12">
        <v>14469</v>
      </c>
      <c r="AG121" s="12">
        <v>2569</v>
      </c>
      <c r="AH121" s="12">
        <v>11900</v>
      </c>
      <c r="AI121" s="12">
        <v>203</v>
      </c>
      <c r="AJ121" s="12">
        <v>659996</v>
      </c>
      <c r="AK121" s="12"/>
      <c r="AL121" s="12">
        <v>48634</v>
      </c>
      <c r="AM121" s="12">
        <v>418447</v>
      </c>
    </row>
    <row r="122" spans="2:39" ht="12" customHeight="1" x14ac:dyDescent="0.2">
      <c r="B122" s="13">
        <v>39022</v>
      </c>
      <c r="D122" s="12">
        <v>159</v>
      </c>
      <c r="E122" s="12">
        <v>3724</v>
      </c>
      <c r="F122" s="12">
        <v>50063</v>
      </c>
      <c r="G122" s="12">
        <v>14458</v>
      </c>
      <c r="H122" s="12"/>
      <c r="I122" s="12">
        <v>35605</v>
      </c>
      <c r="J122" s="12">
        <v>33</v>
      </c>
      <c r="K122" s="12">
        <v>1925</v>
      </c>
      <c r="L122" s="12"/>
      <c r="M122" s="12">
        <v>676313</v>
      </c>
      <c r="N122" s="12">
        <v>363225</v>
      </c>
      <c r="O122" s="12">
        <v>313088</v>
      </c>
      <c r="P122" s="12">
        <v>0</v>
      </c>
      <c r="Q122" s="12">
        <v>43000</v>
      </c>
      <c r="R122" s="12">
        <v>8153</v>
      </c>
      <c r="S122" s="12">
        <v>34847</v>
      </c>
      <c r="T122" s="12">
        <v>0</v>
      </c>
      <c r="U122" s="12">
        <v>633313</v>
      </c>
      <c r="V122" s="12">
        <v>355072</v>
      </c>
      <c r="W122" s="12">
        <v>278241</v>
      </c>
      <c r="X122" s="12">
        <v>0</v>
      </c>
      <c r="Y122" s="12"/>
      <c r="Z122" s="12">
        <v>9664</v>
      </c>
      <c r="AA122" s="12">
        <v>144208</v>
      </c>
      <c r="AB122" s="12">
        <v>522441</v>
      </c>
      <c r="AC122" s="12">
        <v>36001</v>
      </c>
      <c r="AD122" s="12">
        <v>486440</v>
      </c>
      <c r="AE122" s="12">
        <v>0</v>
      </c>
      <c r="AF122" s="12">
        <v>10008</v>
      </c>
      <c r="AG122" s="12">
        <v>1917</v>
      </c>
      <c r="AH122" s="12">
        <v>8091</v>
      </c>
      <c r="AI122" s="12">
        <v>240</v>
      </c>
      <c r="AJ122" s="12">
        <v>686561</v>
      </c>
      <c r="AK122" s="12"/>
      <c r="AL122" s="12">
        <v>52049</v>
      </c>
      <c r="AM122" s="12">
        <v>485621</v>
      </c>
    </row>
    <row r="123" spans="2:39" ht="12" customHeight="1" x14ac:dyDescent="0.2">
      <c r="B123" s="13">
        <v>39052</v>
      </c>
      <c r="D123" s="12">
        <v>146</v>
      </c>
      <c r="E123" s="12">
        <v>3273</v>
      </c>
      <c r="F123" s="12">
        <v>43324</v>
      </c>
      <c r="G123" s="12">
        <v>22691</v>
      </c>
      <c r="H123" s="12"/>
      <c r="I123" s="12">
        <v>20633</v>
      </c>
      <c r="J123" s="12">
        <v>11</v>
      </c>
      <c r="K123" s="12">
        <v>3517</v>
      </c>
      <c r="L123" s="12"/>
      <c r="M123" s="12">
        <v>762994</v>
      </c>
      <c r="N123" s="12">
        <v>462249</v>
      </c>
      <c r="O123" s="12">
        <v>300745</v>
      </c>
      <c r="P123" s="12">
        <v>0</v>
      </c>
      <c r="Q123" s="12">
        <v>40029</v>
      </c>
      <c r="R123" s="12">
        <v>7473</v>
      </c>
      <c r="S123" s="12">
        <v>32556</v>
      </c>
      <c r="T123" s="12">
        <v>0</v>
      </c>
      <c r="U123" s="12">
        <v>722965</v>
      </c>
      <c r="V123" s="12">
        <v>454776</v>
      </c>
      <c r="W123" s="12">
        <v>268189</v>
      </c>
      <c r="X123" s="12">
        <v>0</v>
      </c>
      <c r="Y123" s="12"/>
      <c r="Z123" s="12">
        <v>10289</v>
      </c>
      <c r="AA123" s="12">
        <v>250680</v>
      </c>
      <c r="AB123" s="12">
        <v>502025</v>
      </c>
      <c r="AC123" s="12">
        <v>31784</v>
      </c>
      <c r="AD123" s="12">
        <v>470241</v>
      </c>
      <c r="AE123" s="12">
        <v>0</v>
      </c>
      <c r="AF123" s="12">
        <v>7582</v>
      </c>
      <c r="AG123" s="12">
        <v>1881</v>
      </c>
      <c r="AH123" s="12">
        <v>5701</v>
      </c>
      <c r="AI123" s="12">
        <v>118</v>
      </c>
      <c r="AJ123" s="12">
        <v>770694</v>
      </c>
      <c r="AK123" s="12"/>
      <c r="AL123" s="12">
        <v>46689</v>
      </c>
      <c r="AM123" s="12">
        <v>471126</v>
      </c>
    </row>
    <row r="124" spans="2:39" ht="12" customHeight="1" x14ac:dyDescent="0.2">
      <c r="B124" s="9">
        <v>39083</v>
      </c>
      <c r="D124" s="12">
        <v>120</v>
      </c>
      <c r="E124" s="12">
        <v>2741</v>
      </c>
      <c r="F124" s="12">
        <v>28790</v>
      </c>
      <c r="G124" s="12">
        <v>17585</v>
      </c>
      <c r="H124" s="12"/>
      <c r="I124" s="12">
        <v>11205</v>
      </c>
      <c r="J124" s="12">
        <v>5</v>
      </c>
      <c r="K124" s="12">
        <v>3096</v>
      </c>
      <c r="L124" s="12"/>
      <c r="M124" s="12">
        <v>504708</v>
      </c>
      <c r="N124" s="12">
        <v>276318</v>
      </c>
      <c r="O124" s="12">
        <v>228390</v>
      </c>
      <c r="P124" s="12">
        <v>0</v>
      </c>
      <c r="Q124" s="12">
        <v>44828</v>
      </c>
      <c r="R124" s="12">
        <v>13132</v>
      </c>
      <c r="S124" s="12">
        <v>31696</v>
      </c>
      <c r="T124" s="12">
        <v>0</v>
      </c>
      <c r="U124" s="12">
        <v>459880</v>
      </c>
      <c r="V124" s="12">
        <v>263186</v>
      </c>
      <c r="W124" s="12">
        <v>196694</v>
      </c>
      <c r="X124" s="12">
        <v>0</v>
      </c>
      <c r="Y124" s="12"/>
      <c r="Z124" s="12">
        <v>2116</v>
      </c>
      <c r="AA124" s="12">
        <v>83745</v>
      </c>
      <c r="AB124" s="12">
        <v>418847</v>
      </c>
      <c r="AC124" s="12">
        <v>36203</v>
      </c>
      <c r="AD124" s="12">
        <v>382644</v>
      </c>
      <c r="AE124" s="12">
        <v>0</v>
      </c>
      <c r="AF124" s="12">
        <v>5689</v>
      </c>
      <c r="AG124" s="12">
        <v>1240</v>
      </c>
      <c r="AH124" s="12">
        <v>4449</v>
      </c>
      <c r="AI124" s="12">
        <v>114</v>
      </c>
      <c r="AJ124" s="12">
        <v>510511</v>
      </c>
      <c r="AK124" s="12"/>
      <c r="AL124" s="12">
        <v>40724</v>
      </c>
      <c r="AM124" s="12">
        <v>383803</v>
      </c>
    </row>
    <row r="125" spans="2:39" ht="12" customHeight="1" x14ac:dyDescent="0.2">
      <c r="B125" s="9">
        <v>39114</v>
      </c>
      <c r="D125" s="12">
        <v>116</v>
      </c>
      <c r="E125" s="12">
        <v>2767</v>
      </c>
      <c r="F125" s="12">
        <v>24456</v>
      </c>
      <c r="G125" s="12">
        <v>12357</v>
      </c>
      <c r="H125" s="12"/>
      <c r="I125" s="12">
        <v>12099</v>
      </c>
      <c r="J125" s="12">
        <v>7</v>
      </c>
      <c r="K125" s="12">
        <v>1512</v>
      </c>
      <c r="L125" s="12"/>
      <c r="M125" s="12">
        <v>587773</v>
      </c>
      <c r="N125" s="12">
        <v>350121</v>
      </c>
      <c r="O125" s="12">
        <v>237652</v>
      </c>
      <c r="P125" s="12">
        <v>0</v>
      </c>
      <c r="Q125" s="12">
        <v>45060</v>
      </c>
      <c r="R125" s="12">
        <v>7695</v>
      </c>
      <c r="S125" s="12">
        <v>37365</v>
      </c>
      <c r="T125" s="12">
        <v>0</v>
      </c>
      <c r="U125" s="12">
        <v>542713</v>
      </c>
      <c r="V125" s="12">
        <v>342426</v>
      </c>
      <c r="W125" s="12">
        <v>200287</v>
      </c>
      <c r="X125" s="12">
        <v>0</v>
      </c>
      <c r="Y125" s="12"/>
      <c r="Z125" s="12">
        <v>7658</v>
      </c>
      <c r="AA125" s="12">
        <v>157332</v>
      </c>
      <c r="AB125" s="12">
        <v>422783</v>
      </c>
      <c r="AC125" s="12">
        <v>37729</v>
      </c>
      <c r="AD125" s="12">
        <v>385054</v>
      </c>
      <c r="AE125" s="12">
        <v>0</v>
      </c>
      <c r="AF125" s="12">
        <v>5947</v>
      </c>
      <c r="AG125" s="12">
        <v>1874</v>
      </c>
      <c r="AH125" s="12">
        <v>4073</v>
      </c>
      <c r="AI125" s="12">
        <v>195</v>
      </c>
      <c r="AJ125" s="12">
        <v>593915</v>
      </c>
      <c r="AK125" s="12"/>
      <c r="AL125" s="12">
        <v>44936</v>
      </c>
      <c r="AM125" s="12">
        <v>386561</v>
      </c>
    </row>
    <row r="126" spans="2:39" ht="12" customHeight="1" x14ac:dyDescent="0.2">
      <c r="B126" s="9">
        <v>39142</v>
      </c>
      <c r="D126" s="12">
        <v>126</v>
      </c>
      <c r="E126" s="12">
        <v>2799</v>
      </c>
      <c r="F126" s="12">
        <v>30009</v>
      </c>
      <c r="G126" s="12">
        <v>17069</v>
      </c>
      <c r="H126" s="12"/>
      <c r="I126" s="12">
        <v>12940</v>
      </c>
      <c r="J126" s="12">
        <v>9</v>
      </c>
      <c r="K126" s="12">
        <v>2159</v>
      </c>
      <c r="L126" s="12"/>
      <c r="M126" s="12">
        <v>458131</v>
      </c>
      <c r="N126" s="12">
        <v>296496</v>
      </c>
      <c r="O126" s="12">
        <v>161635</v>
      </c>
      <c r="P126" s="12">
        <v>0</v>
      </c>
      <c r="Q126" s="12">
        <v>45395</v>
      </c>
      <c r="R126" s="12">
        <v>12767</v>
      </c>
      <c r="S126" s="12">
        <v>32628</v>
      </c>
      <c r="T126" s="12">
        <v>0</v>
      </c>
      <c r="U126" s="12">
        <v>412736</v>
      </c>
      <c r="V126" s="12">
        <v>283729</v>
      </c>
      <c r="W126" s="12">
        <v>129007</v>
      </c>
      <c r="X126" s="12">
        <v>0</v>
      </c>
      <c r="Y126" s="12"/>
      <c r="Z126" s="12">
        <v>10697</v>
      </c>
      <c r="AA126" s="12">
        <v>144121</v>
      </c>
      <c r="AB126" s="12">
        <v>303313</v>
      </c>
      <c r="AC126" s="12">
        <v>40750</v>
      </c>
      <c r="AD126" s="12">
        <v>262563</v>
      </c>
      <c r="AE126" s="12">
        <v>0</v>
      </c>
      <c r="AF126" s="12">
        <v>7607</v>
      </c>
      <c r="AG126" s="12">
        <v>1765</v>
      </c>
      <c r="AH126" s="12">
        <v>5842</v>
      </c>
      <c r="AI126" s="12">
        <v>106</v>
      </c>
      <c r="AJ126" s="12">
        <v>465844</v>
      </c>
      <c r="AK126" s="12"/>
      <c r="AL126" s="12">
        <v>41658</v>
      </c>
      <c r="AM126" s="12">
        <v>263607</v>
      </c>
    </row>
    <row r="127" spans="2:39" ht="12" customHeight="1" x14ac:dyDescent="0.2">
      <c r="B127" s="9">
        <v>39173</v>
      </c>
      <c r="D127" s="12">
        <v>154</v>
      </c>
      <c r="E127" s="12">
        <v>3173</v>
      </c>
      <c r="F127" s="12">
        <v>43006</v>
      </c>
      <c r="G127" s="12">
        <v>19475</v>
      </c>
      <c r="H127" s="12"/>
      <c r="I127" s="12">
        <v>23531</v>
      </c>
      <c r="J127" s="12">
        <v>29</v>
      </c>
      <c r="K127" s="12">
        <v>2504</v>
      </c>
      <c r="L127" s="12"/>
      <c r="M127" s="12">
        <v>408570</v>
      </c>
      <c r="N127" s="12">
        <v>258874</v>
      </c>
      <c r="O127" s="12">
        <v>149696</v>
      </c>
      <c r="P127" s="12">
        <v>0</v>
      </c>
      <c r="Q127" s="12">
        <v>35489</v>
      </c>
      <c r="R127" s="12">
        <v>8793</v>
      </c>
      <c r="S127" s="12">
        <v>26696</v>
      </c>
      <c r="T127" s="12">
        <v>0</v>
      </c>
      <c r="U127" s="12">
        <v>373081</v>
      </c>
      <c r="V127" s="12">
        <v>250081</v>
      </c>
      <c r="W127" s="12">
        <v>123000</v>
      </c>
      <c r="X127" s="12">
        <v>0</v>
      </c>
      <c r="Y127" s="12"/>
      <c r="Z127" s="12">
        <v>4914</v>
      </c>
      <c r="AA127" s="12">
        <v>151835</v>
      </c>
      <c r="AB127" s="12">
        <v>251821</v>
      </c>
      <c r="AC127" s="12">
        <v>39668</v>
      </c>
      <c r="AD127" s="12">
        <v>212153</v>
      </c>
      <c r="AE127" s="12">
        <v>0</v>
      </c>
      <c r="AF127" s="12">
        <v>8251</v>
      </c>
      <c r="AG127" s="12">
        <v>2141</v>
      </c>
      <c r="AH127" s="12">
        <v>6110</v>
      </c>
      <c r="AI127" s="12">
        <v>78</v>
      </c>
      <c r="AJ127" s="12">
        <v>416899</v>
      </c>
      <c r="AK127" s="12"/>
      <c r="AL127" s="12">
        <v>42226</v>
      </c>
      <c r="AM127" s="12">
        <v>214020</v>
      </c>
    </row>
    <row r="128" spans="2:39" ht="12" customHeight="1" x14ac:dyDescent="0.2">
      <c r="B128" s="9">
        <v>39203</v>
      </c>
      <c r="D128" s="12">
        <v>195</v>
      </c>
      <c r="E128" s="12">
        <v>3621</v>
      </c>
      <c r="F128" s="12">
        <v>48361</v>
      </c>
      <c r="G128" s="12">
        <v>19868</v>
      </c>
      <c r="H128" s="12"/>
      <c r="I128" s="12">
        <v>28493</v>
      </c>
      <c r="J128" s="12">
        <v>30</v>
      </c>
      <c r="K128" s="12">
        <v>2149</v>
      </c>
      <c r="L128" s="12"/>
      <c r="M128" s="12">
        <v>441988</v>
      </c>
      <c r="N128" s="12">
        <v>263430</v>
      </c>
      <c r="O128" s="12">
        <v>178558</v>
      </c>
      <c r="P128" s="12">
        <v>0</v>
      </c>
      <c r="Q128" s="12">
        <v>54791</v>
      </c>
      <c r="R128" s="12">
        <v>15500</v>
      </c>
      <c r="S128" s="12">
        <v>39291</v>
      </c>
      <c r="T128" s="12">
        <v>0</v>
      </c>
      <c r="U128" s="12">
        <v>387197</v>
      </c>
      <c r="V128" s="12">
        <v>247930</v>
      </c>
      <c r="W128" s="12">
        <v>139267</v>
      </c>
      <c r="X128" s="12">
        <v>0</v>
      </c>
      <c r="Y128" s="12"/>
      <c r="Z128" s="12">
        <v>7857</v>
      </c>
      <c r="AA128" s="12">
        <v>116171</v>
      </c>
      <c r="AB128" s="12">
        <v>317960</v>
      </c>
      <c r="AC128" s="12">
        <v>45500</v>
      </c>
      <c r="AD128" s="12">
        <v>272460</v>
      </c>
      <c r="AE128" s="12">
        <v>0</v>
      </c>
      <c r="AF128" s="12">
        <v>8028</v>
      </c>
      <c r="AG128" s="12">
        <v>1732</v>
      </c>
      <c r="AH128" s="12">
        <v>6296</v>
      </c>
      <c r="AI128" s="12">
        <v>58</v>
      </c>
      <c r="AJ128" s="12">
        <v>450074</v>
      </c>
      <c r="AK128" s="12"/>
      <c r="AL128" s="12">
        <v>55224</v>
      </c>
      <c r="AM128" s="12">
        <v>278588</v>
      </c>
    </row>
    <row r="129" spans="2:39" ht="12" customHeight="1" x14ac:dyDescent="0.2">
      <c r="B129" s="9">
        <v>39234</v>
      </c>
      <c r="D129" s="12">
        <v>167</v>
      </c>
      <c r="E129" s="12">
        <v>2911</v>
      </c>
      <c r="F129" s="12">
        <v>37057</v>
      </c>
      <c r="G129" s="12">
        <v>22326</v>
      </c>
      <c r="H129" s="12"/>
      <c r="I129" s="12">
        <v>14731</v>
      </c>
      <c r="J129" s="12">
        <v>13</v>
      </c>
      <c r="K129" s="12">
        <v>2838</v>
      </c>
      <c r="L129" s="12"/>
      <c r="M129" s="12">
        <v>511445</v>
      </c>
      <c r="N129" s="12">
        <v>284570</v>
      </c>
      <c r="O129" s="12">
        <v>226875</v>
      </c>
      <c r="P129" s="12">
        <v>0</v>
      </c>
      <c r="Q129" s="12">
        <v>36111</v>
      </c>
      <c r="R129" s="12">
        <v>9659</v>
      </c>
      <c r="S129" s="12">
        <v>26452</v>
      </c>
      <c r="T129" s="12">
        <v>0</v>
      </c>
      <c r="U129" s="12">
        <v>475334</v>
      </c>
      <c r="V129" s="12">
        <v>274911</v>
      </c>
      <c r="W129" s="12">
        <v>200423</v>
      </c>
      <c r="X129" s="12">
        <v>0</v>
      </c>
      <c r="Y129" s="12"/>
      <c r="Z129" s="12">
        <v>12464</v>
      </c>
      <c r="AA129" s="12">
        <v>71364</v>
      </c>
      <c r="AB129" s="12">
        <v>427617</v>
      </c>
      <c r="AC129" s="12">
        <v>39658</v>
      </c>
      <c r="AD129" s="12">
        <v>387959</v>
      </c>
      <c r="AE129" s="12">
        <v>0</v>
      </c>
      <c r="AF129" s="12">
        <v>9184</v>
      </c>
      <c r="AG129" s="12">
        <v>2498</v>
      </c>
      <c r="AH129" s="12">
        <v>6686</v>
      </c>
      <c r="AI129" s="12">
        <v>60</v>
      </c>
      <c r="AJ129" s="12">
        <v>520689</v>
      </c>
      <c r="AK129" s="12"/>
      <c r="AL129" s="12">
        <v>53055</v>
      </c>
      <c r="AM129" s="12">
        <v>387719</v>
      </c>
    </row>
    <row r="130" spans="2:39" ht="12" customHeight="1" x14ac:dyDescent="0.2">
      <c r="B130" s="9">
        <v>39264</v>
      </c>
      <c r="D130" s="12">
        <v>183</v>
      </c>
      <c r="E130" s="12">
        <v>3311</v>
      </c>
      <c r="F130" s="12">
        <v>65914</v>
      </c>
      <c r="G130" s="12">
        <v>46769</v>
      </c>
      <c r="H130" s="12">
        <v>3045</v>
      </c>
      <c r="I130" s="12">
        <v>16100</v>
      </c>
      <c r="J130" s="12">
        <v>12</v>
      </c>
      <c r="K130" s="12">
        <v>7795</v>
      </c>
      <c r="L130" s="12"/>
      <c r="M130" s="12">
        <v>668590</v>
      </c>
      <c r="N130" s="12">
        <v>360315</v>
      </c>
      <c r="O130" s="12">
        <v>308275</v>
      </c>
      <c r="P130" s="12">
        <v>0</v>
      </c>
      <c r="Q130" s="12">
        <v>41403</v>
      </c>
      <c r="R130" s="12">
        <v>10511</v>
      </c>
      <c r="S130" s="12">
        <v>30892</v>
      </c>
      <c r="T130" s="12">
        <v>0</v>
      </c>
      <c r="U130" s="12">
        <v>627187</v>
      </c>
      <c r="V130" s="12">
        <v>349804</v>
      </c>
      <c r="W130" s="12">
        <v>277383</v>
      </c>
      <c r="X130" s="12">
        <v>0</v>
      </c>
      <c r="Y130" s="12"/>
      <c r="Z130" s="12">
        <v>7523</v>
      </c>
      <c r="AA130" s="12">
        <v>120962</v>
      </c>
      <c r="AB130" s="12">
        <v>540105</v>
      </c>
      <c r="AC130" s="12">
        <v>43369</v>
      </c>
      <c r="AD130" s="12">
        <v>496736</v>
      </c>
      <c r="AE130" s="12">
        <v>0</v>
      </c>
      <c r="AF130" s="12">
        <v>9017</v>
      </c>
      <c r="AG130" s="12">
        <v>3594</v>
      </c>
      <c r="AH130" s="12">
        <v>5423</v>
      </c>
      <c r="AI130" s="12">
        <v>166</v>
      </c>
      <c r="AJ130" s="12">
        <v>677713</v>
      </c>
      <c r="AK130" s="12"/>
      <c r="AL130" s="12">
        <v>61602</v>
      </c>
      <c r="AM130" s="12">
        <v>497501</v>
      </c>
    </row>
    <row r="131" spans="2:39" ht="12" customHeight="1" x14ac:dyDescent="0.2">
      <c r="B131" s="9">
        <v>39295</v>
      </c>
      <c r="D131" s="12">
        <v>194</v>
      </c>
      <c r="E131" s="12">
        <v>3379</v>
      </c>
      <c r="F131" s="12">
        <v>84204</v>
      </c>
      <c r="G131" s="12">
        <v>48370</v>
      </c>
      <c r="H131" s="12">
        <v>21468</v>
      </c>
      <c r="I131" s="12">
        <v>14366</v>
      </c>
      <c r="J131" s="12">
        <v>11</v>
      </c>
      <c r="K131" s="12">
        <v>12542</v>
      </c>
      <c r="L131" s="12"/>
      <c r="M131" s="12">
        <v>513220</v>
      </c>
      <c r="N131" s="12">
        <v>376369</v>
      </c>
      <c r="O131" s="12">
        <v>136851</v>
      </c>
      <c r="P131" s="12">
        <v>0</v>
      </c>
      <c r="Q131" s="12">
        <v>44101</v>
      </c>
      <c r="R131" s="12">
        <v>10724</v>
      </c>
      <c r="S131" s="12">
        <v>33377</v>
      </c>
      <c r="T131" s="12">
        <v>0</v>
      </c>
      <c r="U131" s="12">
        <v>469119</v>
      </c>
      <c r="V131" s="12">
        <v>365645</v>
      </c>
      <c r="W131" s="12">
        <v>103474</v>
      </c>
      <c r="X131" s="12">
        <v>0</v>
      </c>
      <c r="Y131" s="12"/>
      <c r="Z131" s="12">
        <v>4043</v>
      </c>
      <c r="AA131" s="12">
        <v>132883</v>
      </c>
      <c r="AB131" s="12">
        <v>376294</v>
      </c>
      <c r="AC131" s="12">
        <v>42950</v>
      </c>
      <c r="AD131" s="12">
        <v>333344</v>
      </c>
      <c r="AE131" s="12">
        <v>0</v>
      </c>
      <c r="AF131" s="12">
        <v>8453</v>
      </c>
      <c r="AG131" s="12">
        <v>3276</v>
      </c>
      <c r="AH131" s="12">
        <v>5177</v>
      </c>
      <c r="AI131" s="12">
        <v>186</v>
      </c>
      <c r="AJ131" s="12">
        <v>521859</v>
      </c>
      <c r="AK131" s="12"/>
      <c r="AL131" s="12">
        <v>56088</v>
      </c>
      <c r="AM131" s="12">
        <v>335193</v>
      </c>
    </row>
    <row r="132" spans="2:39" ht="12" customHeight="1" x14ac:dyDescent="0.2">
      <c r="B132" s="9">
        <v>39326</v>
      </c>
      <c r="D132" s="12">
        <v>198</v>
      </c>
      <c r="E132" s="12">
        <v>4083</v>
      </c>
      <c r="F132" s="12">
        <v>68419</v>
      </c>
      <c r="G132" s="12">
        <v>28790</v>
      </c>
      <c r="H132" s="12">
        <v>2565</v>
      </c>
      <c r="I132" s="12">
        <v>37064</v>
      </c>
      <c r="J132" s="12">
        <v>32</v>
      </c>
      <c r="K132" s="12">
        <v>5260</v>
      </c>
      <c r="L132" s="12"/>
      <c r="M132" s="12">
        <v>676193</v>
      </c>
      <c r="N132" s="12">
        <v>389448</v>
      </c>
      <c r="O132" s="12">
        <v>286745</v>
      </c>
      <c r="P132" s="12">
        <v>0</v>
      </c>
      <c r="Q132" s="12">
        <v>54370</v>
      </c>
      <c r="R132" s="12">
        <v>14097</v>
      </c>
      <c r="S132" s="12">
        <v>40273</v>
      </c>
      <c r="T132" s="12">
        <v>0</v>
      </c>
      <c r="U132" s="12">
        <v>621823</v>
      </c>
      <c r="V132" s="12">
        <v>375351</v>
      </c>
      <c r="W132" s="12">
        <v>246472</v>
      </c>
      <c r="X132" s="12">
        <v>0</v>
      </c>
      <c r="Y132" s="12"/>
      <c r="Z132" s="12">
        <v>9254</v>
      </c>
      <c r="AA132" s="12">
        <v>236073</v>
      </c>
      <c r="AB132" s="12">
        <v>430886</v>
      </c>
      <c r="AC132" s="12">
        <v>41174</v>
      </c>
      <c r="AD132" s="12">
        <v>389712</v>
      </c>
      <c r="AE132" s="12">
        <v>0</v>
      </c>
      <c r="AF132" s="12">
        <v>14087</v>
      </c>
      <c r="AG132" s="12">
        <v>2742</v>
      </c>
      <c r="AH132" s="12">
        <v>11345</v>
      </c>
      <c r="AI132" s="12">
        <v>128</v>
      </c>
      <c r="AJ132" s="12">
        <v>690428</v>
      </c>
      <c r="AK132" s="12"/>
      <c r="AL132" s="12">
        <v>45090</v>
      </c>
      <c r="AM132" s="12">
        <v>391384</v>
      </c>
    </row>
    <row r="133" spans="2:39" ht="12" customHeight="1" x14ac:dyDescent="0.2">
      <c r="B133" s="9">
        <v>39356</v>
      </c>
      <c r="D133" s="12">
        <v>209</v>
      </c>
      <c r="E133" s="12">
        <v>4150</v>
      </c>
      <c r="F133" s="12">
        <v>61709</v>
      </c>
      <c r="G133" s="12">
        <v>20647</v>
      </c>
      <c r="H133" s="12">
        <v>949</v>
      </c>
      <c r="I133" s="12">
        <v>40113</v>
      </c>
      <c r="J133" s="12">
        <v>30</v>
      </c>
      <c r="K133" s="12">
        <v>3171</v>
      </c>
      <c r="L133" s="12"/>
      <c r="M133" s="12">
        <v>519190</v>
      </c>
      <c r="N133" s="12">
        <v>267844</v>
      </c>
      <c r="O133" s="12">
        <v>251346</v>
      </c>
      <c r="P133" s="12">
        <v>0</v>
      </c>
      <c r="Q133" s="12">
        <v>59647</v>
      </c>
      <c r="R133" s="12">
        <v>30895</v>
      </c>
      <c r="S133" s="12">
        <v>28752</v>
      </c>
      <c r="T133" s="12">
        <v>0</v>
      </c>
      <c r="U133" s="12">
        <v>459543</v>
      </c>
      <c r="V133" s="12">
        <v>236949</v>
      </c>
      <c r="W133" s="12">
        <v>222594</v>
      </c>
      <c r="X133" s="12">
        <v>0</v>
      </c>
      <c r="Y133" s="12"/>
      <c r="Z133" s="12">
        <v>9886</v>
      </c>
      <c r="AA133" s="12">
        <v>119962</v>
      </c>
      <c r="AB133" s="12">
        <v>389342</v>
      </c>
      <c r="AC133" s="12">
        <v>43885</v>
      </c>
      <c r="AD133" s="12">
        <v>345457</v>
      </c>
      <c r="AE133" s="12">
        <v>0</v>
      </c>
      <c r="AF133" s="12">
        <v>12352</v>
      </c>
      <c r="AG133" s="12">
        <v>3036</v>
      </c>
      <c r="AH133" s="12">
        <v>9316</v>
      </c>
      <c r="AI133" s="12">
        <v>191</v>
      </c>
      <c r="AJ133" s="12">
        <v>531733</v>
      </c>
      <c r="AK133" s="12"/>
      <c r="AL133" s="12">
        <v>43129</v>
      </c>
      <c r="AM133" s="12">
        <v>347432</v>
      </c>
    </row>
    <row r="134" spans="2:39" ht="12" customHeight="1" x14ac:dyDescent="0.2">
      <c r="B134" s="9">
        <v>39387</v>
      </c>
      <c r="D134" s="12">
        <v>164</v>
      </c>
      <c r="E134" s="12">
        <v>3594</v>
      </c>
      <c r="F134" s="12">
        <v>61215</v>
      </c>
      <c r="G134" s="12">
        <v>14283</v>
      </c>
      <c r="H134" s="12">
        <v>1038</v>
      </c>
      <c r="I134" s="12">
        <v>45894</v>
      </c>
      <c r="J134" s="12">
        <v>40</v>
      </c>
      <c r="K134" s="12">
        <v>2284</v>
      </c>
      <c r="L134" s="12"/>
      <c r="M134" s="12">
        <v>390782</v>
      </c>
      <c r="N134" s="12">
        <v>237772</v>
      </c>
      <c r="O134" s="12">
        <v>153010</v>
      </c>
      <c r="P134" s="12">
        <v>0</v>
      </c>
      <c r="Q134" s="12">
        <v>48812</v>
      </c>
      <c r="R134" s="12">
        <v>8899</v>
      </c>
      <c r="S134" s="12">
        <v>39913</v>
      </c>
      <c r="T134" s="12"/>
      <c r="U134" s="12">
        <v>341970</v>
      </c>
      <c r="V134" s="12">
        <v>228873</v>
      </c>
      <c r="W134" s="12">
        <v>113097</v>
      </c>
      <c r="X134" s="12"/>
      <c r="Y134" s="12"/>
      <c r="Z134" s="12">
        <v>12323</v>
      </c>
      <c r="AA134" s="12">
        <v>168051</v>
      </c>
      <c r="AB134" s="12">
        <v>210408</v>
      </c>
      <c r="AC134" s="12">
        <v>38936</v>
      </c>
      <c r="AD134" s="12">
        <v>171472</v>
      </c>
      <c r="AE134" s="12">
        <v>0</v>
      </c>
      <c r="AF134" s="12">
        <v>13161</v>
      </c>
      <c r="AG134" s="12">
        <v>2200</v>
      </c>
      <c r="AH134" s="12">
        <v>10961</v>
      </c>
      <c r="AI134" s="12">
        <v>379</v>
      </c>
      <c r="AJ134" s="12">
        <v>404322</v>
      </c>
      <c r="AK134" s="12"/>
      <c r="AL134" s="12">
        <v>27808</v>
      </c>
      <c r="AM134" s="12">
        <v>173148</v>
      </c>
    </row>
    <row r="135" spans="2:39" ht="12" customHeight="1" x14ac:dyDescent="0.2">
      <c r="B135" s="9">
        <v>39417</v>
      </c>
      <c r="D135" s="12">
        <v>135</v>
      </c>
      <c r="E135" s="12">
        <v>3308</v>
      </c>
      <c r="F135" s="12">
        <v>58920</v>
      </c>
      <c r="G135" s="12">
        <v>20732</v>
      </c>
      <c r="H135" s="12">
        <v>1403</v>
      </c>
      <c r="I135" s="12">
        <v>36785</v>
      </c>
      <c r="J135" s="12">
        <v>25</v>
      </c>
      <c r="K135" s="12">
        <v>3304</v>
      </c>
      <c r="L135" s="12"/>
      <c r="M135" s="12">
        <v>347764</v>
      </c>
      <c r="N135" s="12">
        <v>223349</v>
      </c>
      <c r="O135" s="12">
        <v>124415</v>
      </c>
      <c r="P135" s="12">
        <v>0</v>
      </c>
      <c r="Q135" s="12">
        <v>30228</v>
      </c>
      <c r="R135" s="12">
        <v>9194</v>
      </c>
      <c r="S135" s="12">
        <v>21034</v>
      </c>
      <c r="T135" s="12"/>
      <c r="U135" s="12">
        <v>317536</v>
      </c>
      <c r="V135" s="12">
        <v>214155</v>
      </c>
      <c r="W135" s="12">
        <v>103381</v>
      </c>
      <c r="X135" s="12"/>
      <c r="Y135" s="12"/>
      <c r="Z135" s="12">
        <v>4566</v>
      </c>
      <c r="AA135" s="12">
        <v>92380</v>
      </c>
      <c r="AB135" s="12">
        <v>250818</v>
      </c>
      <c r="AC135" s="12">
        <v>32150</v>
      </c>
      <c r="AD135" s="12">
        <v>218668</v>
      </c>
      <c r="AE135" s="12">
        <v>0</v>
      </c>
      <c r="AF135" s="12">
        <v>9230</v>
      </c>
      <c r="AG135" s="12">
        <v>3529</v>
      </c>
      <c r="AH135" s="12">
        <v>5701</v>
      </c>
      <c r="AI135" s="12">
        <v>169</v>
      </c>
      <c r="AJ135" s="12">
        <v>357163</v>
      </c>
      <c r="AL135" s="2">
        <v>34338</v>
      </c>
      <c r="AM135" s="2">
        <v>251197</v>
      </c>
    </row>
    <row r="136" spans="2:39" ht="12" customHeight="1" x14ac:dyDescent="0.2">
      <c r="B136" s="13">
        <v>39448</v>
      </c>
      <c r="D136" s="12">
        <v>135</v>
      </c>
      <c r="E136" s="12">
        <v>3125</v>
      </c>
      <c r="F136" s="12">
        <v>39034</v>
      </c>
      <c r="G136" s="12">
        <v>18921</v>
      </c>
      <c r="H136" s="12">
        <v>399</v>
      </c>
      <c r="I136" s="12">
        <v>19714</v>
      </c>
      <c r="J136" s="12">
        <v>9</v>
      </c>
      <c r="K136" s="12">
        <v>2886</v>
      </c>
      <c r="L136" s="12"/>
      <c r="M136" s="12">
        <v>671782</v>
      </c>
      <c r="N136" s="12">
        <v>365729</v>
      </c>
      <c r="O136" s="12">
        <v>306053</v>
      </c>
      <c r="P136" s="12">
        <v>0</v>
      </c>
      <c r="Q136" s="12">
        <v>62685</v>
      </c>
      <c r="R136" s="12">
        <v>15239</v>
      </c>
      <c r="S136" s="12">
        <v>47446</v>
      </c>
      <c r="T136" s="12">
        <v>0</v>
      </c>
      <c r="U136" s="12">
        <v>609097</v>
      </c>
      <c r="V136" s="12">
        <v>350490</v>
      </c>
      <c r="W136" s="12">
        <v>258607</v>
      </c>
      <c r="X136" s="12">
        <v>0</v>
      </c>
      <c r="Y136" s="12"/>
      <c r="Z136" s="12">
        <v>11615</v>
      </c>
      <c r="AA136" s="12">
        <v>171197</v>
      </c>
      <c r="AB136" s="12">
        <v>488970</v>
      </c>
      <c r="AC136" s="12">
        <v>35601</v>
      </c>
      <c r="AD136" s="12">
        <v>453369</v>
      </c>
      <c r="AE136" s="12">
        <v>0</v>
      </c>
      <c r="AF136" s="12">
        <v>6619</v>
      </c>
      <c r="AG136" s="12">
        <v>4617</v>
      </c>
      <c r="AH136" s="12">
        <v>2202</v>
      </c>
      <c r="AI136" s="12">
        <v>71</v>
      </c>
      <c r="AJ136" s="12">
        <v>678472</v>
      </c>
      <c r="AK136" s="12"/>
      <c r="AL136" s="12">
        <v>46464</v>
      </c>
      <c r="AM136" s="12">
        <v>454974</v>
      </c>
    </row>
    <row r="137" spans="2:39" ht="12" customHeight="1" x14ac:dyDescent="0.2">
      <c r="B137" s="13">
        <v>39479</v>
      </c>
      <c r="D137" s="12">
        <v>105</v>
      </c>
      <c r="E137" s="12">
        <v>2421</v>
      </c>
      <c r="F137" s="12">
        <v>27713</v>
      </c>
      <c r="G137" s="12">
        <v>12964</v>
      </c>
      <c r="H137" s="12"/>
      <c r="I137" s="12">
        <v>14749</v>
      </c>
      <c r="J137" s="12">
        <v>5</v>
      </c>
      <c r="K137" s="12">
        <v>1478</v>
      </c>
      <c r="L137" s="12"/>
      <c r="M137" s="12">
        <v>376750</v>
      </c>
      <c r="N137" s="12">
        <v>220457</v>
      </c>
      <c r="O137" s="12">
        <v>156293</v>
      </c>
      <c r="P137" s="12">
        <v>0</v>
      </c>
      <c r="Q137" s="12">
        <v>50969</v>
      </c>
      <c r="R137" s="12">
        <v>8144</v>
      </c>
      <c r="S137" s="12">
        <v>42825</v>
      </c>
      <c r="T137" s="12">
        <v>0</v>
      </c>
      <c r="U137" s="12">
        <v>325781</v>
      </c>
      <c r="V137" s="12">
        <v>212313</v>
      </c>
      <c r="W137" s="12">
        <v>113468</v>
      </c>
      <c r="X137" s="12">
        <v>0</v>
      </c>
      <c r="Y137" s="12"/>
      <c r="Z137" s="12">
        <v>16172</v>
      </c>
      <c r="AA137" s="12">
        <v>48083</v>
      </c>
      <c r="AB137" s="12">
        <v>312495</v>
      </c>
      <c r="AC137" s="12">
        <v>33505</v>
      </c>
      <c r="AD137" s="12">
        <v>278990</v>
      </c>
      <c r="AE137" s="12">
        <v>0</v>
      </c>
      <c r="AF137" s="12">
        <v>3381</v>
      </c>
      <c r="AG137" s="12">
        <v>1496</v>
      </c>
      <c r="AH137" s="12">
        <v>1885</v>
      </c>
      <c r="AI137" s="12">
        <v>88</v>
      </c>
      <c r="AJ137" s="12">
        <v>380219</v>
      </c>
      <c r="AK137" s="12"/>
      <c r="AL137" s="12">
        <v>33620</v>
      </c>
      <c r="AM137" s="12">
        <v>278505</v>
      </c>
    </row>
    <row r="138" spans="2:39" ht="12" customHeight="1" x14ac:dyDescent="0.2">
      <c r="B138" s="13">
        <v>39508</v>
      </c>
      <c r="D138" s="12">
        <v>132</v>
      </c>
      <c r="E138" s="12">
        <v>2537.4699999999998</v>
      </c>
      <c r="F138" s="12">
        <v>39091</v>
      </c>
      <c r="G138" s="12">
        <v>21642</v>
      </c>
      <c r="H138" s="12"/>
      <c r="I138" s="12">
        <v>17449</v>
      </c>
      <c r="J138" s="12">
        <v>12</v>
      </c>
      <c r="K138" s="12">
        <v>2882</v>
      </c>
      <c r="L138" s="12"/>
      <c r="M138" s="12">
        <v>480558</v>
      </c>
      <c r="N138" s="12">
        <v>301055</v>
      </c>
      <c r="O138" s="12">
        <v>179503</v>
      </c>
      <c r="P138" s="12">
        <v>0</v>
      </c>
      <c r="Q138" s="12">
        <v>46238</v>
      </c>
      <c r="R138" s="12">
        <v>10799</v>
      </c>
      <c r="S138" s="12">
        <v>35439</v>
      </c>
      <c r="T138" s="12">
        <v>0</v>
      </c>
      <c r="U138" s="12">
        <v>434320</v>
      </c>
      <c r="V138" s="12">
        <v>290256</v>
      </c>
      <c r="W138" s="12">
        <v>144064</v>
      </c>
      <c r="X138" s="12">
        <v>0</v>
      </c>
      <c r="Y138" s="12"/>
      <c r="Z138" s="12">
        <v>22323</v>
      </c>
      <c r="AA138" s="12">
        <v>200898</v>
      </c>
      <c r="AB138" s="12">
        <v>257337</v>
      </c>
      <c r="AC138" s="12">
        <v>34929</v>
      </c>
      <c r="AD138" s="12">
        <v>222408</v>
      </c>
      <c r="AE138" s="12">
        <v>0</v>
      </c>
      <c r="AF138" s="12">
        <v>6819</v>
      </c>
      <c r="AG138" s="12">
        <v>1767</v>
      </c>
      <c r="AH138" s="12">
        <v>5052</v>
      </c>
      <c r="AI138" s="12">
        <v>40</v>
      </c>
      <c r="AJ138" s="12">
        <v>487417</v>
      </c>
      <c r="AK138" s="12"/>
      <c r="AL138" s="12">
        <v>23964</v>
      </c>
      <c r="AM138" s="12">
        <v>223847</v>
      </c>
    </row>
    <row r="139" spans="2:39" ht="12" customHeight="1" x14ac:dyDescent="0.2">
      <c r="B139" s="13">
        <v>39539</v>
      </c>
      <c r="D139" s="12">
        <v>137</v>
      </c>
      <c r="E139" s="12">
        <v>2929</v>
      </c>
      <c r="F139" s="12">
        <v>58678</v>
      </c>
      <c r="G139" s="12">
        <v>15292</v>
      </c>
      <c r="H139" s="12"/>
      <c r="I139" s="12">
        <v>43386</v>
      </c>
      <c r="J139" s="12">
        <v>40</v>
      </c>
      <c r="K139" s="12">
        <v>1983</v>
      </c>
      <c r="L139" s="12"/>
      <c r="M139" s="12">
        <v>305577</v>
      </c>
      <c r="N139" s="12">
        <v>192638</v>
      </c>
      <c r="O139" s="12">
        <v>112939</v>
      </c>
      <c r="P139" s="12">
        <v>0</v>
      </c>
      <c r="Q139" s="12">
        <v>59181</v>
      </c>
      <c r="R139" s="12">
        <v>22144</v>
      </c>
      <c r="S139" s="12">
        <v>37037</v>
      </c>
      <c r="T139" s="12">
        <v>0</v>
      </c>
      <c r="U139" s="12">
        <v>246396</v>
      </c>
      <c r="V139" s="12">
        <v>170494</v>
      </c>
      <c r="W139" s="12">
        <v>75902</v>
      </c>
      <c r="X139" s="12">
        <v>0</v>
      </c>
      <c r="Y139" s="12"/>
      <c r="Z139" s="12">
        <v>9821</v>
      </c>
      <c r="AA139" s="12">
        <v>144014</v>
      </c>
      <c r="AB139" s="12">
        <v>151742</v>
      </c>
      <c r="AC139" s="12">
        <v>41308</v>
      </c>
      <c r="AD139" s="12">
        <v>110434</v>
      </c>
      <c r="AE139" s="12">
        <v>0</v>
      </c>
      <c r="AF139" s="12">
        <v>13953</v>
      </c>
      <c r="AG139" s="12">
        <v>1842</v>
      </c>
      <c r="AH139" s="12">
        <v>12111</v>
      </c>
      <c r="AI139" s="12">
        <v>52</v>
      </c>
      <c r="AJ139" s="12">
        <v>319582</v>
      </c>
      <c r="AK139" s="12"/>
      <c r="AL139" s="12">
        <v>17548</v>
      </c>
      <c r="AM139" s="12">
        <v>111387</v>
      </c>
    </row>
    <row r="140" spans="2:39" ht="12" customHeight="1" x14ac:dyDescent="0.2">
      <c r="B140" s="13">
        <v>39569</v>
      </c>
      <c r="D140" s="12">
        <v>174</v>
      </c>
      <c r="E140" s="12">
        <v>3187.55</v>
      </c>
      <c r="F140" s="12">
        <v>43249</v>
      </c>
      <c r="G140" s="12">
        <v>18397</v>
      </c>
      <c r="H140" s="12">
        <v>0</v>
      </c>
      <c r="I140" s="12">
        <v>24852</v>
      </c>
      <c r="J140" s="12">
        <v>28</v>
      </c>
      <c r="K140" s="12">
        <v>1991</v>
      </c>
      <c r="L140" s="12"/>
      <c r="M140" s="12">
        <v>361868</v>
      </c>
      <c r="N140" s="12">
        <v>204942</v>
      </c>
      <c r="O140" s="12">
        <v>156926</v>
      </c>
      <c r="P140" s="12">
        <v>0</v>
      </c>
      <c r="Q140" s="12">
        <v>42896</v>
      </c>
      <c r="R140" s="12">
        <v>11482</v>
      </c>
      <c r="S140" s="12">
        <v>31414</v>
      </c>
      <c r="T140" s="12">
        <v>0</v>
      </c>
      <c r="U140" s="12">
        <v>318972</v>
      </c>
      <c r="V140" s="12">
        <v>193460</v>
      </c>
      <c r="W140" s="12">
        <v>125512</v>
      </c>
      <c r="X140" s="12">
        <v>0</v>
      </c>
      <c r="Y140" s="12"/>
      <c r="Z140" s="12">
        <v>5584</v>
      </c>
      <c r="AA140" s="12">
        <v>127887</v>
      </c>
      <c r="AB140" s="12">
        <v>228397</v>
      </c>
      <c r="AC140" s="12">
        <v>38760</v>
      </c>
      <c r="AD140" s="12">
        <v>189637</v>
      </c>
      <c r="AE140" s="12">
        <v>0</v>
      </c>
      <c r="AF140" s="12">
        <v>10254</v>
      </c>
      <c r="AG140" s="12">
        <v>2705</v>
      </c>
      <c r="AH140" s="12">
        <v>7549</v>
      </c>
      <c r="AI140" s="12">
        <v>34</v>
      </c>
      <c r="AJ140" s="12">
        <v>372156</v>
      </c>
      <c r="AK140" s="12"/>
      <c r="AL140" s="12">
        <v>34377</v>
      </c>
      <c r="AM140" s="12">
        <v>189561</v>
      </c>
    </row>
    <row r="141" spans="2:39" ht="12" customHeight="1" x14ac:dyDescent="0.2">
      <c r="B141" s="13">
        <v>39600</v>
      </c>
      <c r="D141" s="12">
        <v>152</v>
      </c>
      <c r="E141" s="12">
        <v>2611.13</v>
      </c>
      <c r="F141" s="12">
        <v>38176</v>
      </c>
      <c r="G141" s="12">
        <v>24405</v>
      </c>
      <c r="H141" s="12">
        <v>0</v>
      </c>
      <c r="I141" s="12">
        <v>13771</v>
      </c>
      <c r="J141" s="12">
        <v>12</v>
      </c>
      <c r="K141" s="12">
        <v>2912</v>
      </c>
      <c r="L141" s="12"/>
      <c r="M141" s="12">
        <v>217172</v>
      </c>
      <c r="N141" s="12">
        <v>101307</v>
      </c>
      <c r="O141" s="12">
        <v>115865</v>
      </c>
      <c r="P141" s="12">
        <v>0</v>
      </c>
      <c r="Q141" s="12">
        <v>51746</v>
      </c>
      <c r="R141" s="12">
        <v>14869</v>
      </c>
      <c r="S141" s="12">
        <v>36877</v>
      </c>
      <c r="T141" s="12">
        <v>0</v>
      </c>
      <c r="U141" s="12">
        <v>165426</v>
      </c>
      <c r="V141" s="12">
        <v>86438</v>
      </c>
      <c r="W141" s="12">
        <v>78988</v>
      </c>
      <c r="X141" s="12">
        <v>0</v>
      </c>
      <c r="Y141" s="12"/>
      <c r="Z141" s="12">
        <v>11550</v>
      </c>
      <c r="AA141" s="12">
        <v>76096</v>
      </c>
      <c r="AB141" s="12">
        <v>129526</v>
      </c>
      <c r="AC141" s="12">
        <v>35304</v>
      </c>
      <c r="AD141" s="12">
        <v>94222</v>
      </c>
      <c r="AE141" s="12">
        <v>0</v>
      </c>
      <c r="AF141" s="12">
        <v>6900</v>
      </c>
      <c r="AG141" s="12">
        <v>2226</v>
      </c>
      <c r="AH141" s="12">
        <v>4674</v>
      </c>
      <c r="AI141" s="12">
        <v>69</v>
      </c>
      <c r="AJ141" s="12">
        <v>224141</v>
      </c>
      <c r="AK141" s="12"/>
      <c r="AL141" s="12">
        <v>23664</v>
      </c>
      <c r="AM141" s="12">
        <v>93124</v>
      </c>
    </row>
    <row r="142" spans="2:39" ht="12" customHeight="1" x14ac:dyDescent="0.2">
      <c r="B142" s="13">
        <v>39630</v>
      </c>
      <c r="D142" s="12">
        <v>157</v>
      </c>
      <c r="E142" s="12">
        <v>2818</v>
      </c>
      <c r="F142" s="12">
        <v>66130</v>
      </c>
      <c r="G142" s="12">
        <v>46786</v>
      </c>
      <c r="H142" s="12">
        <v>0</v>
      </c>
      <c r="I142" s="12">
        <v>19344</v>
      </c>
      <c r="J142" s="12">
        <v>12</v>
      </c>
      <c r="K142" s="12">
        <v>6909</v>
      </c>
      <c r="L142" s="12"/>
      <c r="M142" s="12">
        <v>258434</v>
      </c>
      <c r="N142" s="12">
        <v>150912</v>
      </c>
      <c r="O142" s="12">
        <v>107522</v>
      </c>
      <c r="P142" s="12">
        <v>0</v>
      </c>
      <c r="Q142" s="12">
        <v>60981</v>
      </c>
      <c r="R142" s="12">
        <v>20101</v>
      </c>
      <c r="S142" s="12">
        <v>40880</v>
      </c>
      <c r="T142" s="12">
        <v>0</v>
      </c>
      <c r="U142" s="12">
        <v>197453</v>
      </c>
      <c r="V142" s="12">
        <v>130811</v>
      </c>
      <c r="W142" s="12">
        <v>66642</v>
      </c>
      <c r="X142" s="12">
        <v>0</v>
      </c>
      <c r="Y142" s="12"/>
      <c r="Z142" s="12">
        <v>9240</v>
      </c>
      <c r="AA142" s="12">
        <v>51420</v>
      </c>
      <c r="AB142" s="12">
        <v>197774</v>
      </c>
      <c r="AC142" s="12">
        <v>45575</v>
      </c>
      <c r="AD142" s="12">
        <v>152199</v>
      </c>
      <c r="AE142" s="12">
        <v>0</v>
      </c>
      <c r="AF142" s="12">
        <v>8758</v>
      </c>
      <c r="AG142" s="12">
        <v>2474</v>
      </c>
      <c r="AH142" s="12">
        <v>6284</v>
      </c>
      <c r="AI142" s="12">
        <v>106</v>
      </c>
      <c r="AJ142" s="12">
        <v>267298</v>
      </c>
      <c r="AK142" s="12"/>
      <c r="AL142" s="12">
        <v>32012</v>
      </c>
      <c r="AM142" s="12">
        <v>152842</v>
      </c>
    </row>
    <row r="143" spans="2:39" ht="12" customHeight="1" x14ac:dyDescent="0.2">
      <c r="B143" s="13">
        <v>39661</v>
      </c>
      <c r="D143" s="12">
        <v>180</v>
      </c>
      <c r="E143" s="12">
        <v>3847</v>
      </c>
      <c r="F143" s="12">
        <v>80101</v>
      </c>
      <c r="G143" s="12">
        <v>52517</v>
      </c>
      <c r="H143" s="12">
        <v>0</v>
      </c>
      <c r="I143" s="12">
        <v>27584</v>
      </c>
      <c r="J143" s="12">
        <v>20</v>
      </c>
      <c r="K143" s="12">
        <v>8710</v>
      </c>
      <c r="L143" s="12"/>
      <c r="M143" s="12">
        <v>466062</v>
      </c>
      <c r="N143" s="12">
        <v>252127</v>
      </c>
      <c r="O143" s="12">
        <v>213935</v>
      </c>
      <c r="P143" s="12">
        <v>0</v>
      </c>
      <c r="Q143" s="12">
        <v>56031</v>
      </c>
      <c r="R143" s="12">
        <v>18329</v>
      </c>
      <c r="S143" s="12">
        <v>37702</v>
      </c>
      <c r="T143" s="12">
        <v>0</v>
      </c>
      <c r="U143" s="12">
        <v>410031</v>
      </c>
      <c r="V143" s="12">
        <v>233798</v>
      </c>
      <c r="W143" s="12">
        <v>176233</v>
      </c>
      <c r="X143" s="12">
        <v>0</v>
      </c>
      <c r="Y143" s="12"/>
      <c r="Z143" s="12">
        <v>11203</v>
      </c>
      <c r="AA143" s="12">
        <v>120110</v>
      </c>
      <c r="AB143" s="12">
        <v>334749</v>
      </c>
      <c r="AC143" s="12">
        <v>38096</v>
      </c>
      <c r="AD143" s="12">
        <v>296653</v>
      </c>
      <c r="AE143" s="12">
        <v>0</v>
      </c>
      <c r="AF143" s="12">
        <v>9737</v>
      </c>
      <c r="AG143" s="12">
        <v>3075</v>
      </c>
      <c r="AH143" s="12">
        <v>6662</v>
      </c>
      <c r="AI143" s="12">
        <v>98</v>
      </c>
      <c r="AJ143" s="12">
        <v>475897</v>
      </c>
      <c r="AK143" s="12"/>
      <c r="AL143" s="12">
        <v>45749</v>
      </c>
      <c r="AM143" s="12">
        <v>290367</v>
      </c>
    </row>
    <row r="144" spans="2:39" ht="12" customHeight="1" x14ac:dyDescent="0.2">
      <c r="B144" s="13">
        <v>39692</v>
      </c>
      <c r="D144" s="12">
        <v>191</v>
      </c>
      <c r="E144" s="12">
        <v>4235</v>
      </c>
      <c r="F144" s="12">
        <v>59055</v>
      </c>
      <c r="G144" s="12">
        <v>22114</v>
      </c>
      <c r="H144" s="12">
        <v>0</v>
      </c>
      <c r="I144" s="12">
        <v>36941</v>
      </c>
      <c r="J144" s="12">
        <v>32</v>
      </c>
      <c r="K144" s="12">
        <v>3036</v>
      </c>
      <c r="L144" s="12"/>
      <c r="M144" s="12">
        <v>483732</v>
      </c>
      <c r="N144" s="12">
        <v>261138</v>
      </c>
      <c r="O144" s="12">
        <v>222594</v>
      </c>
      <c r="P144" s="12">
        <v>0</v>
      </c>
      <c r="Q144" s="12">
        <v>58972</v>
      </c>
      <c r="R144" s="12">
        <v>21415</v>
      </c>
      <c r="S144" s="12">
        <v>37557</v>
      </c>
      <c r="T144" s="12">
        <v>0</v>
      </c>
      <c r="U144" s="12">
        <v>424760</v>
      </c>
      <c r="V144" s="12">
        <v>239723</v>
      </c>
      <c r="W144" s="12">
        <v>185037</v>
      </c>
      <c r="X144" s="12">
        <v>0</v>
      </c>
      <c r="Y144" s="12"/>
      <c r="Z144" s="12">
        <v>6561</v>
      </c>
      <c r="AA144" s="12">
        <v>100132</v>
      </c>
      <c r="AB144" s="12">
        <v>377039</v>
      </c>
      <c r="AC144" s="12">
        <v>43922</v>
      </c>
      <c r="AD144" s="12">
        <v>333117</v>
      </c>
      <c r="AE144" s="12">
        <v>0</v>
      </c>
      <c r="AF144" s="12">
        <v>13569</v>
      </c>
      <c r="AG144" s="12">
        <v>2780</v>
      </c>
      <c r="AH144" s="12">
        <v>10789</v>
      </c>
      <c r="AI144" s="12">
        <v>78</v>
      </c>
      <c r="AJ144" s="12">
        <v>497379</v>
      </c>
      <c r="AK144" s="12"/>
      <c r="AL144" s="12">
        <v>52101</v>
      </c>
      <c r="AM144" s="12">
        <v>332667</v>
      </c>
    </row>
    <row r="145" spans="2:42" ht="12" customHeight="1" x14ac:dyDescent="0.2">
      <c r="B145" s="13">
        <v>39722</v>
      </c>
      <c r="D145" s="12">
        <v>188</v>
      </c>
      <c r="E145" s="12">
        <v>4117.96</v>
      </c>
      <c r="F145" s="12">
        <v>71320</v>
      </c>
      <c r="G145" s="12">
        <v>20439</v>
      </c>
      <c r="H145" s="12">
        <v>0</v>
      </c>
      <c r="I145" s="12">
        <v>50881</v>
      </c>
      <c r="J145" s="12">
        <v>42</v>
      </c>
      <c r="K145" s="12">
        <v>2576</v>
      </c>
      <c r="L145" s="12"/>
      <c r="M145" s="12">
        <v>396947</v>
      </c>
      <c r="N145" s="12">
        <v>205621</v>
      </c>
      <c r="O145" s="12">
        <v>191326</v>
      </c>
      <c r="P145" s="12">
        <v>0</v>
      </c>
      <c r="Q145" s="12">
        <v>42820</v>
      </c>
      <c r="R145" s="12">
        <v>11716</v>
      </c>
      <c r="S145" s="12">
        <v>31104</v>
      </c>
      <c r="T145" s="12">
        <v>0</v>
      </c>
      <c r="U145" s="12">
        <v>354127</v>
      </c>
      <c r="V145" s="12">
        <v>193905</v>
      </c>
      <c r="W145" s="12">
        <v>160222</v>
      </c>
      <c r="X145" s="12">
        <v>0</v>
      </c>
      <c r="Y145" s="12"/>
      <c r="Z145" s="12">
        <v>4700</v>
      </c>
      <c r="AA145" s="12">
        <v>87607</v>
      </c>
      <c r="AB145" s="12">
        <v>304640</v>
      </c>
      <c r="AC145" s="12">
        <v>35728</v>
      </c>
      <c r="AD145" s="12">
        <v>268912</v>
      </c>
      <c r="AE145" s="12">
        <v>0</v>
      </c>
      <c r="AF145" s="12">
        <v>15031</v>
      </c>
      <c r="AG145" s="12">
        <v>2346</v>
      </c>
      <c r="AH145" s="12">
        <v>12429</v>
      </c>
      <c r="AI145" s="12">
        <v>33</v>
      </c>
      <c r="AJ145" s="12">
        <v>412011</v>
      </c>
      <c r="AL145" s="2">
        <v>51824</v>
      </c>
      <c r="AM145" s="2">
        <v>266598</v>
      </c>
    </row>
    <row r="146" spans="2:42" ht="12" customHeight="1" x14ac:dyDescent="0.2">
      <c r="B146" s="13">
        <v>39753</v>
      </c>
      <c r="D146" s="12">
        <v>148</v>
      </c>
      <c r="E146" s="12">
        <v>4225.92</v>
      </c>
      <c r="F146" s="12">
        <v>67142</v>
      </c>
      <c r="G146" s="12">
        <v>15156</v>
      </c>
      <c r="H146" s="12">
        <v>0</v>
      </c>
      <c r="I146" s="12">
        <v>51986</v>
      </c>
      <c r="J146" s="12">
        <v>38</v>
      </c>
      <c r="K146" s="12">
        <v>1692</v>
      </c>
      <c r="L146" s="12"/>
      <c r="M146" s="12">
        <v>257521</v>
      </c>
      <c r="N146" s="12">
        <v>122309</v>
      </c>
      <c r="O146" s="12">
        <v>135212</v>
      </c>
      <c r="P146" s="12">
        <v>0</v>
      </c>
      <c r="Q146" s="12">
        <v>43573</v>
      </c>
      <c r="R146" s="12">
        <v>11052</v>
      </c>
      <c r="S146" s="12">
        <v>32521</v>
      </c>
      <c r="T146" s="12">
        <v>0</v>
      </c>
      <c r="U146" s="12">
        <v>213948</v>
      </c>
      <c r="V146" s="12">
        <v>111257</v>
      </c>
      <c r="W146" s="12">
        <v>102691</v>
      </c>
      <c r="X146" s="12">
        <v>0</v>
      </c>
      <c r="Y146" s="12"/>
      <c r="Z146" s="12">
        <v>4055</v>
      </c>
      <c r="AA146" s="12">
        <v>66202</v>
      </c>
      <c r="AB146" s="12">
        <v>187264</v>
      </c>
      <c r="AC146" s="12">
        <v>36371</v>
      </c>
      <c r="AD146" s="12">
        <v>150893</v>
      </c>
      <c r="AE146" s="12">
        <v>0</v>
      </c>
      <c r="AF146" s="12">
        <v>14294</v>
      </c>
      <c r="AG146" s="12">
        <v>2222</v>
      </c>
      <c r="AH146" s="12">
        <v>12072</v>
      </c>
      <c r="AI146" s="12">
        <v>290</v>
      </c>
      <c r="AJ146" s="12">
        <v>272105</v>
      </c>
      <c r="AL146" s="2">
        <v>34498</v>
      </c>
      <c r="AM146" s="2">
        <v>153262</v>
      </c>
    </row>
    <row r="147" spans="2:42" ht="12" customHeight="1" x14ac:dyDescent="0.2">
      <c r="B147" s="13">
        <v>39783</v>
      </c>
      <c r="D147" s="12">
        <v>114</v>
      </c>
      <c r="E147" s="12">
        <v>3301.9</v>
      </c>
      <c r="F147" s="12">
        <v>52840</v>
      </c>
      <c r="G147" s="12">
        <v>20504</v>
      </c>
      <c r="H147" s="12">
        <v>0</v>
      </c>
      <c r="I147" s="12">
        <v>32336</v>
      </c>
      <c r="J147" s="12">
        <v>21</v>
      </c>
      <c r="K147" s="12">
        <v>2804</v>
      </c>
      <c r="L147" s="12"/>
      <c r="M147" s="12">
        <v>215541</v>
      </c>
      <c r="N147" s="12">
        <v>121960</v>
      </c>
      <c r="O147" s="12">
        <v>93581</v>
      </c>
      <c r="P147" s="12">
        <v>0</v>
      </c>
      <c r="Q147" s="12">
        <v>41247</v>
      </c>
      <c r="R147" s="12">
        <v>10559</v>
      </c>
      <c r="S147" s="12">
        <v>30688</v>
      </c>
      <c r="T147" s="12">
        <v>0</v>
      </c>
      <c r="U147" s="12">
        <v>174294</v>
      </c>
      <c r="V147" s="12">
        <v>111401</v>
      </c>
      <c r="W147" s="12">
        <v>62893</v>
      </c>
      <c r="X147" s="12">
        <v>0</v>
      </c>
      <c r="Y147" s="12"/>
      <c r="Z147" s="12">
        <v>0</v>
      </c>
      <c r="AA147" s="12">
        <v>67954</v>
      </c>
      <c r="AB147" s="12">
        <v>147587</v>
      </c>
      <c r="AC147" s="12">
        <v>30342</v>
      </c>
      <c r="AD147" s="12">
        <v>117245</v>
      </c>
      <c r="AE147" s="12">
        <v>0</v>
      </c>
      <c r="AF147" s="12">
        <v>7785</v>
      </c>
      <c r="AG147" s="12">
        <v>1408</v>
      </c>
      <c r="AH147" s="12">
        <v>6377</v>
      </c>
      <c r="AI147" s="12">
        <v>247</v>
      </c>
      <c r="AJ147" s="12">
        <v>223573</v>
      </c>
      <c r="AL147" s="2">
        <v>27413</v>
      </c>
      <c r="AM147" s="2">
        <v>119177</v>
      </c>
    </row>
    <row r="148" spans="2:42" ht="12" customHeight="1" x14ac:dyDescent="0.2">
      <c r="B148" s="9">
        <v>39814</v>
      </c>
      <c r="D148" s="12">
        <v>114</v>
      </c>
      <c r="E148" s="12">
        <v>3159.94</v>
      </c>
      <c r="F148" s="12">
        <v>47767</v>
      </c>
      <c r="G148" s="12">
        <v>17435</v>
      </c>
      <c r="H148" s="12">
        <v>0</v>
      </c>
      <c r="I148" s="12">
        <v>30332</v>
      </c>
      <c r="J148" s="12">
        <v>15</v>
      </c>
      <c r="K148" s="12">
        <v>2310</v>
      </c>
      <c r="L148" s="12"/>
      <c r="M148" s="12">
        <v>238222</v>
      </c>
      <c r="N148" s="12">
        <v>123634</v>
      </c>
      <c r="O148" s="12">
        <v>114588</v>
      </c>
      <c r="P148" s="12">
        <v>0</v>
      </c>
      <c r="Q148" s="12">
        <v>40745</v>
      </c>
      <c r="R148" s="12">
        <v>10445</v>
      </c>
      <c r="S148" s="12">
        <v>30300</v>
      </c>
      <c r="T148" s="12">
        <v>0</v>
      </c>
      <c r="U148" s="12">
        <v>197477</v>
      </c>
      <c r="V148" s="12">
        <v>113189</v>
      </c>
      <c r="W148" s="12">
        <v>84288</v>
      </c>
      <c r="X148" s="12">
        <v>0</v>
      </c>
      <c r="Y148" s="12"/>
      <c r="Z148" s="12">
        <v>5632</v>
      </c>
      <c r="AA148" s="12">
        <v>92574</v>
      </c>
      <c r="AB148" s="12">
        <v>140016</v>
      </c>
      <c r="AC148" s="12">
        <v>33292</v>
      </c>
      <c r="AD148" s="12">
        <v>106724</v>
      </c>
      <c r="AE148" s="12">
        <v>0</v>
      </c>
      <c r="AF148" s="12">
        <v>4531</v>
      </c>
      <c r="AG148" s="12">
        <v>1164</v>
      </c>
      <c r="AH148" s="12">
        <v>3367</v>
      </c>
      <c r="AI148" s="12">
        <v>117</v>
      </c>
      <c r="AJ148" s="12">
        <v>242870</v>
      </c>
      <c r="AK148" s="12"/>
      <c r="AL148" s="12">
        <v>30048</v>
      </c>
      <c r="AM148" s="12">
        <v>108735</v>
      </c>
      <c r="AN148" s="12"/>
      <c r="AO148" s="12"/>
      <c r="AP148" s="12"/>
    </row>
    <row r="149" spans="2:42" ht="12" customHeight="1" x14ac:dyDescent="0.2">
      <c r="B149" s="9">
        <v>39845</v>
      </c>
      <c r="D149" s="12">
        <v>97</v>
      </c>
      <c r="E149" s="12">
        <v>1997.17</v>
      </c>
      <c r="F149" s="12">
        <v>31540</v>
      </c>
      <c r="G149" s="12">
        <v>12089</v>
      </c>
      <c r="H149" s="12">
        <v>0</v>
      </c>
      <c r="I149" s="12">
        <v>19451</v>
      </c>
      <c r="J149" s="12">
        <v>9</v>
      </c>
      <c r="K149" s="12">
        <v>1311</v>
      </c>
      <c r="L149" s="12"/>
      <c r="M149" s="12">
        <v>151467</v>
      </c>
      <c r="N149" s="12">
        <v>46111</v>
      </c>
      <c r="O149" s="12">
        <v>105356</v>
      </c>
      <c r="P149" s="12">
        <v>0</v>
      </c>
      <c r="Q149" s="12">
        <v>44598</v>
      </c>
      <c r="R149" s="12">
        <v>9935</v>
      </c>
      <c r="S149" s="12">
        <v>34663</v>
      </c>
      <c r="T149" s="12">
        <v>0</v>
      </c>
      <c r="U149" s="12">
        <v>106869</v>
      </c>
      <c r="V149" s="12">
        <v>36176</v>
      </c>
      <c r="W149" s="12">
        <v>70693</v>
      </c>
      <c r="X149" s="12">
        <v>0</v>
      </c>
      <c r="Y149" s="12"/>
      <c r="Z149" s="12">
        <v>5989</v>
      </c>
      <c r="AA149" s="12">
        <v>75084</v>
      </c>
      <c r="AB149" s="12">
        <v>70394</v>
      </c>
      <c r="AC149" s="12">
        <v>35509</v>
      </c>
      <c r="AD149" s="12">
        <v>34885</v>
      </c>
      <c r="AE149" s="12">
        <v>0</v>
      </c>
      <c r="AF149" s="12">
        <v>5477</v>
      </c>
      <c r="AG149" s="12">
        <v>1806</v>
      </c>
      <c r="AH149" s="12">
        <v>3671</v>
      </c>
      <c r="AI149" s="12">
        <v>104</v>
      </c>
      <c r="AJ149" s="12">
        <v>157048</v>
      </c>
      <c r="AK149" s="12"/>
      <c r="AL149" s="12">
        <v>12955</v>
      </c>
      <c r="AM149" s="12">
        <v>34626</v>
      </c>
      <c r="AN149" s="12"/>
      <c r="AO149" s="12"/>
      <c r="AP149" s="12"/>
    </row>
    <row r="150" spans="2:42" ht="12" customHeight="1" x14ac:dyDescent="0.2">
      <c r="B150" s="9">
        <v>39873</v>
      </c>
      <c r="D150" s="12">
        <v>107</v>
      </c>
      <c r="E150" s="12">
        <v>2156</v>
      </c>
      <c r="F150" s="12">
        <v>42027</v>
      </c>
      <c r="G150" s="12">
        <v>13762</v>
      </c>
      <c r="H150" s="12">
        <v>0</v>
      </c>
      <c r="I150" s="12">
        <v>28265</v>
      </c>
      <c r="J150" s="12">
        <v>15</v>
      </c>
      <c r="K150" s="12">
        <v>1553</v>
      </c>
      <c r="L150" s="12"/>
      <c r="M150" s="12">
        <v>138949</v>
      </c>
      <c r="N150" s="12">
        <v>80378</v>
      </c>
      <c r="O150" s="12">
        <v>58571</v>
      </c>
      <c r="P150" s="12">
        <v>0</v>
      </c>
      <c r="Q150" s="12">
        <v>48796</v>
      </c>
      <c r="R150" s="12">
        <v>10816</v>
      </c>
      <c r="S150" s="12">
        <v>37980</v>
      </c>
      <c r="T150" s="12">
        <v>0</v>
      </c>
      <c r="U150" s="12">
        <v>90153</v>
      </c>
      <c r="V150" s="12">
        <v>69562</v>
      </c>
      <c r="W150" s="12">
        <v>20591</v>
      </c>
      <c r="X150" s="12">
        <v>0</v>
      </c>
      <c r="Y150" s="12"/>
      <c r="Z150" s="12">
        <v>5531</v>
      </c>
      <c r="AA150" s="12">
        <v>62967</v>
      </c>
      <c r="AB150" s="12">
        <v>70451</v>
      </c>
      <c r="AC150" s="12">
        <v>43894</v>
      </c>
      <c r="AD150" s="12">
        <v>26557</v>
      </c>
      <c r="AE150" s="12">
        <v>0</v>
      </c>
      <c r="AF150" s="12">
        <v>4638</v>
      </c>
      <c r="AG150" s="12">
        <v>1670</v>
      </c>
      <c r="AH150" s="12">
        <v>2968</v>
      </c>
      <c r="AI150" s="12">
        <v>48</v>
      </c>
      <c r="AJ150" s="12">
        <v>143635</v>
      </c>
      <c r="AK150" s="12"/>
      <c r="AL150" s="12">
        <v>9448</v>
      </c>
      <c r="AM150" s="12">
        <v>27646</v>
      </c>
      <c r="AN150" s="12"/>
      <c r="AO150" s="12"/>
      <c r="AP150" s="12"/>
    </row>
    <row r="151" spans="2:42" ht="12" customHeight="1" x14ac:dyDescent="0.2">
      <c r="B151" s="9">
        <v>39904</v>
      </c>
      <c r="D151" s="12">
        <v>139</v>
      </c>
      <c r="E151" s="12">
        <v>3115.53</v>
      </c>
      <c r="F151" s="12">
        <v>65100</v>
      </c>
      <c r="G151" s="12">
        <v>20595</v>
      </c>
      <c r="H151" s="12">
        <v>0</v>
      </c>
      <c r="I151" s="12">
        <v>44505</v>
      </c>
      <c r="J151" s="12">
        <v>35</v>
      </c>
      <c r="K151" s="12">
        <v>2485</v>
      </c>
      <c r="L151" s="12"/>
      <c r="M151" s="12">
        <v>168025</v>
      </c>
      <c r="N151" s="12">
        <v>67401</v>
      </c>
      <c r="O151" s="12">
        <v>100624</v>
      </c>
      <c r="P151" s="12">
        <v>0</v>
      </c>
      <c r="Q151" s="12">
        <v>48648</v>
      </c>
      <c r="R151" s="12">
        <v>10805</v>
      </c>
      <c r="S151" s="12">
        <v>37843</v>
      </c>
      <c r="T151" s="12">
        <v>0</v>
      </c>
      <c r="U151" s="12">
        <v>119377</v>
      </c>
      <c r="V151" s="12">
        <v>56596</v>
      </c>
      <c r="W151" s="12">
        <v>62781</v>
      </c>
      <c r="X151" s="12">
        <v>0</v>
      </c>
      <c r="Y151" s="12"/>
      <c r="Z151" s="12">
        <v>3080</v>
      </c>
      <c r="AA151" s="12">
        <v>76255</v>
      </c>
      <c r="AB151" s="12">
        <v>88690</v>
      </c>
      <c r="AC151" s="12">
        <v>43266</v>
      </c>
      <c r="AD151" s="12">
        <v>45424</v>
      </c>
      <c r="AE151" s="12">
        <v>0</v>
      </c>
      <c r="AF151" s="12">
        <v>10507</v>
      </c>
      <c r="AG151" s="12">
        <v>2037</v>
      </c>
      <c r="AH151" s="12">
        <v>8470</v>
      </c>
      <c r="AI151" s="12">
        <v>45</v>
      </c>
      <c r="AJ151" s="12">
        <v>178577</v>
      </c>
      <c r="AK151" s="12"/>
      <c r="AL151" s="12">
        <v>18456</v>
      </c>
      <c r="AM151" s="12">
        <v>47169</v>
      </c>
      <c r="AN151" s="12"/>
      <c r="AO151" s="12"/>
      <c r="AP151" s="12"/>
    </row>
    <row r="152" spans="2:42" ht="12" customHeight="1" x14ac:dyDescent="0.2">
      <c r="B152" s="9">
        <v>39934</v>
      </c>
      <c r="D152" s="12">
        <v>156</v>
      </c>
      <c r="E152" s="12">
        <v>2499.04</v>
      </c>
      <c r="F152" s="12">
        <v>51537</v>
      </c>
      <c r="G152" s="12">
        <v>19487</v>
      </c>
      <c r="H152" s="12">
        <v>0</v>
      </c>
      <c r="I152" s="12">
        <v>32050</v>
      </c>
      <c r="J152" s="12">
        <v>31</v>
      </c>
      <c r="K152" s="12">
        <v>1965</v>
      </c>
      <c r="L152" s="12"/>
      <c r="M152" s="12">
        <v>117820</v>
      </c>
      <c r="N152" s="12">
        <v>43222</v>
      </c>
      <c r="O152" s="12">
        <v>74598</v>
      </c>
      <c r="P152" s="12">
        <v>0</v>
      </c>
      <c r="Q152" s="12">
        <v>44374</v>
      </c>
      <c r="R152" s="12">
        <v>10076</v>
      </c>
      <c r="S152" s="12">
        <v>34298</v>
      </c>
      <c r="T152" s="12">
        <v>0</v>
      </c>
      <c r="U152" s="12">
        <v>73446</v>
      </c>
      <c r="V152" s="12">
        <v>33146</v>
      </c>
      <c r="W152" s="12">
        <v>40300</v>
      </c>
      <c r="X152" s="12">
        <v>0</v>
      </c>
      <c r="Y152" s="12"/>
      <c r="Z152" s="12">
        <v>1203</v>
      </c>
      <c r="AA152" s="12">
        <v>37888</v>
      </c>
      <c r="AB152" s="12">
        <v>78729</v>
      </c>
      <c r="AC152" s="12">
        <v>44881</v>
      </c>
      <c r="AD152" s="12">
        <v>33848</v>
      </c>
      <c r="AE152" s="12">
        <v>0</v>
      </c>
      <c r="AF152" s="12">
        <v>7695</v>
      </c>
      <c r="AG152" s="12">
        <v>2083</v>
      </c>
      <c r="AH152" s="12">
        <v>5612</v>
      </c>
      <c r="AI152" s="12">
        <v>41</v>
      </c>
      <c r="AJ152" s="12">
        <v>125556</v>
      </c>
      <c r="AK152" s="12"/>
      <c r="AL152" s="12">
        <v>12807</v>
      </c>
      <c r="AM152" s="12">
        <v>34156</v>
      </c>
      <c r="AN152" s="12"/>
      <c r="AO152" s="12"/>
      <c r="AP152" s="12"/>
    </row>
    <row r="153" spans="2:42" ht="12" customHeight="1" x14ac:dyDescent="0.2">
      <c r="B153" s="9">
        <v>39965</v>
      </c>
      <c r="D153" s="12">
        <v>146</v>
      </c>
      <c r="E153" s="12">
        <v>2251.59</v>
      </c>
      <c r="F153" s="12">
        <v>48524</v>
      </c>
      <c r="G153" s="12">
        <v>25616</v>
      </c>
      <c r="H153" s="12">
        <v>0</v>
      </c>
      <c r="I153" s="12">
        <v>22908</v>
      </c>
      <c r="J153" s="12">
        <v>16</v>
      </c>
      <c r="K153" s="12">
        <v>2788</v>
      </c>
      <c r="L153" s="12"/>
      <c r="M153" s="12">
        <v>124175</v>
      </c>
      <c r="N153" s="12">
        <v>65796</v>
      </c>
      <c r="O153" s="12">
        <v>58379</v>
      </c>
      <c r="P153" s="12">
        <v>0</v>
      </c>
      <c r="Q153" s="12">
        <v>51005</v>
      </c>
      <c r="R153" s="12">
        <v>15323</v>
      </c>
      <c r="S153" s="12">
        <v>35682</v>
      </c>
      <c r="T153" s="12">
        <v>0</v>
      </c>
      <c r="U153" s="12">
        <v>73170</v>
      </c>
      <c r="V153" s="12">
        <v>50473</v>
      </c>
      <c r="W153" s="12">
        <v>22697</v>
      </c>
      <c r="X153" s="12">
        <v>0</v>
      </c>
      <c r="Y153" s="12"/>
      <c r="Z153" s="12">
        <v>1976</v>
      </c>
      <c r="AA153" s="12">
        <v>46068</v>
      </c>
      <c r="AB153" s="12">
        <v>76131</v>
      </c>
      <c r="AC153" s="12">
        <v>45457</v>
      </c>
      <c r="AD153" s="12">
        <v>30674</v>
      </c>
      <c r="AE153" s="12">
        <v>0</v>
      </c>
      <c r="AF153" s="12">
        <v>5450</v>
      </c>
      <c r="AG153" s="12">
        <v>2287</v>
      </c>
      <c r="AH153" s="12">
        <v>3163</v>
      </c>
      <c r="AI153" s="12">
        <v>37</v>
      </c>
      <c r="AJ153" s="12">
        <v>129662</v>
      </c>
      <c r="AK153" s="12"/>
      <c r="AL153" s="12">
        <v>11826</v>
      </c>
      <c r="AM153" s="12">
        <v>30066</v>
      </c>
      <c r="AN153" s="12"/>
      <c r="AO153" s="12"/>
      <c r="AP153" s="12"/>
    </row>
    <row r="154" spans="2:42" ht="12" customHeight="1" x14ac:dyDescent="0.2">
      <c r="B154" s="9">
        <v>39995</v>
      </c>
      <c r="D154" s="12">
        <v>164</v>
      </c>
      <c r="E154" s="12">
        <v>2923.97</v>
      </c>
      <c r="F154" s="12">
        <v>78265</v>
      </c>
      <c r="G154" s="12">
        <v>52222</v>
      </c>
      <c r="H154" s="12">
        <v>0</v>
      </c>
      <c r="I154" s="12">
        <v>26043</v>
      </c>
      <c r="J154" s="12">
        <v>16</v>
      </c>
      <c r="K154" s="12">
        <v>7207</v>
      </c>
      <c r="M154" s="12">
        <v>215529</v>
      </c>
      <c r="N154" s="12">
        <v>114885</v>
      </c>
      <c r="O154" s="12">
        <v>100644</v>
      </c>
      <c r="P154" s="2">
        <v>0</v>
      </c>
      <c r="Q154" s="12">
        <v>63323</v>
      </c>
      <c r="R154" s="12">
        <v>13240</v>
      </c>
      <c r="S154" s="12">
        <v>50083</v>
      </c>
      <c r="T154" s="12"/>
      <c r="U154" s="2">
        <v>152206</v>
      </c>
      <c r="V154" s="12">
        <v>101645</v>
      </c>
      <c r="W154" s="12">
        <v>50561</v>
      </c>
      <c r="X154" s="12">
        <v>0</v>
      </c>
      <c r="Z154" s="12">
        <v>0</v>
      </c>
      <c r="AA154" s="2">
        <v>78183</v>
      </c>
      <c r="AB154" s="2">
        <v>137346</v>
      </c>
      <c r="AC154" s="2">
        <v>57342</v>
      </c>
      <c r="AD154" s="2">
        <v>80004</v>
      </c>
      <c r="AE154" s="2">
        <v>0</v>
      </c>
      <c r="AF154" s="2">
        <v>9538</v>
      </c>
      <c r="AG154" s="2">
        <v>2459</v>
      </c>
      <c r="AH154" s="2">
        <v>7079</v>
      </c>
      <c r="AI154" s="2">
        <v>185</v>
      </c>
      <c r="AJ154" s="2">
        <v>225252</v>
      </c>
      <c r="AL154" s="2">
        <v>26930</v>
      </c>
      <c r="AM154" s="2">
        <v>81551</v>
      </c>
      <c r="AN154" s="12"/>
      <c r="AO154" s="12"/>
      <c r="AP154" s="12"/>
    </row>
    <row r="155" spans="2:42" ht="12" customHeight="1" x14ac:dyDescent="0.2">
      <c r="B155" s="9">
        <v>40026</v>
      </c>
      <c r="D155" s="12">
        <v>160</v>
      </c>
      <c r="E155" s="12">
        <v>2916.69</v>
      </c>
      <c r="F155" s="12">
        <v>75298</v>
      </c>
      <c r="G155" s="12">
        <v>47602</v>
      </c>
      <c r="H155" s="12">
        <v>0</v>
      </c>
      <c r="I155" s="12">
        <v>27696</v>
      </c>
      <c r="J155" s="12">
        <v>17</v>
      </c>
      <c r="K155" s="12">
        <v>6845</v>
      </c>
      <c r="M155" s="12">
        <v>197655</v>
      </c>
      <c r="N155" s="12">
        <v>110414</v>
      </c>
      <c r="O155" s="12">
        <v>87241</v>
      </c>
      <c r="P155" s="2">
        <v>0</v>
      </c>
      <c r="Q155" s="12">
        <v>49414</v>
      </c>
      <c r="R155" s="12">
        <v>12180</v>
      </c>
      <c r="S155" s="12">
        <v>37234</v>
      </c>
      <c r="T155" s="12">
        <v>0</v>
      </c>
      <c r="U155" s="2">
        <v>148241</v>
      </c>
      <c r="V155" s="12">
        <v>98234</v>
      </c>
      <c r="W155" s="12">
        <v>50007</v>
      </c>
      <c r="X155" s="12">
        <v>0</v>
      </c>
      <c r="Z155" s="12">
        <v>0</v>
      </c>
      <c r="AA155" s="2">
        <v>53065</v>
      </c>
      <c r="AB155" s="2">
        <v>144590</v>
      </c>
      <c r="AC155" s="2">
        <v>48621</v>
      </c>
      <c r="AD155" s="2">
        <v>95969</v>
      </c>
      <c r="AE155" s="2">
        <v>0</v>
      </c>
      <c r="AF155" s="2">
        <v>9708</v>
      </c>
      <c r="AG155" s="2">
        <v>3377</v>
      </c>
      <c r="AH155" s="2">
        <v>6331</v>
      </c>
      <c r="AI155" s="2">
        <v>114</v>
      </c>
      <c r="AJ155" s="2">
        <v>207477</v>
      </c>
      <c r="AL155" s="2">
        <v>43357</v>
      </c>
      <c r="AM155" s="2">
        <v>97394</v>
      </c>
      <c r="AN155" s="12"/>
      <c r="AO155" s="12"/>
      <c r="AP155" s="12"/>
    </row>
    <row r="156" spans="2:42" ht="12" customHeight="1" x14ac:dyDescent="0.2">
      <c r="B156" s="9">
        <v>40057</v>
      </c>
      <c r="D156" s="12">
        <v>184</v>
      </c>
      <c r="E156" s="12">
        <v>4103.9799999999996</v>
      </c>
      <c r="F156" s="12">
        <v>90381</v>
      </c>
      <c r="G156" s="12">
        <v>26864</v>
      </c>
      <c r="H156" s="12">
        <v>0</v>
      </c>
      <c r="I156" s="2">
        <v>63517</v>
      </c>
      <c r="J156" s="12">
        <v>43</v>
      </c>
      <c r="K156" s="12">
        <v>3508</v>
      </c>
      <c r="M156" s="12">
        <v>176228</v>
      </c>
      <c r="N156" s="12">
        <v>88210</v>
      </c>
      <c r="O156" s="12">
        <v>88018</v>
      </c>
      <c r="P156" s="2">
        <v>0</v>
      </c>
      <c r="Q156" s="12">
        <v>45061</v>
      </c>
      <c r="R156" s="12">
        <v>11311</v>
      </c>
      <c r="S156" s="12">
        <v>33750</v>
      </c>
      <c r="T156" s="12">
        <v>0</v>
      </c>
      <c r="U156" s="2">
        <v>131167</v>
      </c>
      <c r="V156" s="12">
        <v>76899</v>
      </c>
      <c r="W156" s="12">
        <v>54268</v>
      </c>
      <c r="X156" s="12">
        <v>0</v>
      </c>
      <c r="Z156" s="12">
        <v>1647</v>
      </c>
      <c r="AA156" s="2">
        <v>54545</v>
      </c>
      <c r="AB156" s="2">
        <v>120036</v>
      </c>
      <c r="AC156" s="2">
        <v>48559</v>
      </c>
      <c r="AD156" s="2">
        <v>71477</v>
      </c>
      <c r="AE156" s="2">
        <v>0</v>
      </c>
      <c r="AF156" s="2">
        <v>11129</v>
      </c>
      <c r="AG156" s="2">
        <v>2415</v>
      </c>
      <c r="AH156" s="2">
        <v>8714</v>
      </c>
      <c r="AI156" s="2">
        <v>134</v>
      </c>
      <c r="AJ156" s="2">
        <v>187491</v>
      </c>
      <c r="AL156" s="2">
        <v>29736</v>
      </c>
      <c r="AM156" s="2">
        <v>70177</v>
      </c>
      <c r="AN156" s="12"/>
      <c r="AO156" s="12"/>
      <c r="AP156" s="12"/>
    </row>
    <row r="157" spans="2:42" ht="12" customHeight="1" x14ac:dyDescent="0.2">
      <c r="B157" s="9">
        <v>40087</v>
      </c>
      <c r="D157" s="12">
        <v>193</v>
      </c>
      <c r="E157" s="12">
        <v>5106.25</v>
      </c>
      <c r="F157" s="12">
        <v>119734</v>
      </c>
      <c r="G157" s="12">
        <v>24489</v>
      </c>
      <c r="H157" s="12">
        <v>0</v>
      </c>
      <c r="I157" s="12">
        <v>95245</v>
      </c>
      <c r="J157" s="12">
        <v>49</v>
      </c>
      <c r="K157" s="12">
        <v>2687</v>
      </c>
      <c r="L157" s="12"/>
      <c r="M157" s="12">
        <v>227944</v>
      </c>
      <c r="N157" s="12">
        <v>130930</v>
      </c>
      <c r="O157" s="12">
        <v>97014</v>
      </c>
      <c r="P157" s="12">
        <v>0</v>
      </c>
      <c r="Q157" s="12">
        <v>53342</v>
      </c>
      <c r="R157" s="12">
        <v>14540</v>
      </c>
      <c r="S157" s="12">
        <v>38802</v>
      </c>
      <c r="T157" s="12"/>
      <c r="U157" s="12">
        <v>174602</v>
      </c>
      <c r="V157" s="12">
        <v>116390</v>
      </c>
      <c r="W157" s="12">
        <v>58212</v>
      </c>
      <c r="X157" s="12">
        <v>0</v>
      </c>
      <c r="Y157" s="12"/>
      <c r="Z157" s="12">
        <v>2980</v>
      </c>
      <c r="AA157" s="12">
        <v>88019</v>
      </c>
      <c r="AB157" s="12">
        <v>136945</v>
      </c>
      <c r="AC157" s="12">
        <v>49298</v>
      </c>
      <c r="AD157" s="12">
        <v>87647</v>
      </c>
      <c r="AE157" s="12">
        <v>0</v>
      </c>
      <c r="AF157" s="12">
        <v>12139</v>
      </c>
      <c r="AG157" s="12">
        <v>2868</v>
      </c>
      <c r="AH157" s="12">
        <v>9271</v>
      </c>
      <c r="AI157" s="12">
        <v>90</v>
      </c>
      <c r="AJ157" s="12">
        <v>240173</v>
      </c>
      <c r="AK157" s="12"/>
      <c r="AL157" s="12">
        <v>39952</v>
      </c>
      <c r="AM157" s="12">
        <v>88624</v>
      </c>
      <c r="AN157" s="12"/>
      <c r="AO157" s="12"/>
      <c r="AP157" s="12"/>
    </row>
    <row r="158" spans="2:42" ht="12" customHeight="1" x14ac:dyDescent="0.2">
      <c r="B158" s="9">
        <v>40118</v>
      </c>
      <c r="D158" s="12">
        <v>134</v>
      </c>
      <c r="E158" s="12">
        <v>3609.99</v>
      </c>
      <c r="F158" s="12">
        <v>72681</v>
      </c>
      <c r="G158" s="12">
        <v>17772</v>
      </c>
      <c r="H158" s="12">
        <v>0</v>
      </c>
      <c r="I158" s="12">
        <v>54909</v>
      </c>
      <c r="J158" s="12">
        <v>33</v>
      </c>
      <c r="K158" s="12">
        <v>1644</v>
      </c>
      <c r="L158" s="12"/>
      <c r="M158" s="12">
        <v>159381</v>
      </c>
      <c r="N158" s="12">
        <v>98852</v>
      </c>
      <c r="O158" s="12">
        <v>60529</v>
      </c>
      <c r="P158" s="12">
        <v>0</v>
      </c>
      <c r="Q158" s="12">
        <v>41937</v>
      </c>
      <c r="R158" s="12">
        <v>9243</v>
      </c>
      <c r="S158" s="12">
        <v>32694</v>
      </c>
      <c r="T158" s="12"/>
      <c r="U158" s="12">
        <v>117444</v>
      </c>
      <c r="V158" s="12">
        <v>89609</v>
      </c>
      <c r="W158" s="12">
        <v>27835</v>
      </c>
      <c r="X158" s="12">
        <v>0</v>
      </c>
      <c r="Y158" s="12"/>
      <c r="Z158" s="12">
        <v>605</v>
      </c>
      <c r="AA158" s="12">
        <v>58016</v>
      </c>
      <c r="AB158" s="12">
        <v>100760</v>
      </c>
      <c r="AC158" s="12">
        <v>40476</v>
      </c>
      <c r="AD158" s="12">
        <v>60284</v>
      </c>
      <c r="AE158" s="12">
        <v>0</v>
      </c>
      <c r="AF158" s="12">
        <v>9304</v>
      </c>
      <c r="AG158" s="12">
        <v>2370</v>
      </c>
      <c r="AH158" s="12">
        <v>6934</v>
      </c>
      <c r="AI158" s="12">
        <v>85</v>
      </c>
      <c r="AJ158" s="12">
        <v>168770</v>
      </c>
      <c r="AK158" s="12"/>
      <c r="AL158" s="12">
        <v>28455</v>
      </c>
      <c r="AM158" s="12">
        <v>61753</v>
      </c>
      <c r="AN158" s="12"/>
      <c r="AO158" s="12"/>
      <c r="AP158" s="12"/>
    </row>
    <row r="159" spans="2:42" ht="12" customHeight="1" x14ac:dyDescent="0.2">
      <c r="B159" s="9">
        <v>40148</v>
      </c>
      <c r="D159" s="12">
        <v>116</v>
      </c>
      <c r="E159" s="12">
        <v>3181.54</v>
      </c>
      <c r="F159" s="12">
        <v>68187</v>
      </c>
      <c r="G159" s="12">
        <v>25000</v>
      </c>
      <c r="H159" s="12">
        <v>0</v>
      </c>
      <c r="I159" s="12">
        <v>43187</v>
      </c>
      <c r="J159" s="12">
        <v>23</v>
      </c>
      <c r="K159" s="12">
        <v>3010</v>
      </c>
      <c r="L159" s="12"/>
      <c r="M159" s="12">
        <v>152966</v>
      </c>
      <c r="N159" s="12">
        <v>88501</v>
      </c>
      <c r="O159" s="12">
        <v>64465</v>
      </c>
      <c r="P159" s="12">
        <v>0</v>
      </c>
      <c r="Q159" s="12">
        <v>45124</v>
      </c>
      <c r="R159" s="12">
        <v>11144</v>
      </c>
      <c r="S159" s="12">
        <v>33980</v>
      </c>
      <c r="T159" s="12"/>
      <c r="U159" s="12">
        <v>107842</v>
      </c>
      <c r="V159" s="12">
        <v>77357</v>
      </c>
      <c r="W159" s="12">
        <v>30485</v>
      </c>
      <c r="X159" s="12">
        <v>0</v>
      </c>
      <c r="Y159" s="12"/>
      <c r="Z159" s="12">
        <v>2949</v>
      </c>
      <c r="AA159" s="27">
        <v>44132</v>
      </c>
      <c r="AB159" s="12">
        <v>105885</v>
      </c>
      <c r="AC159" s="12">
        <v>34052</v>
      </c>
      <c r="AD159" s="12">
        <v>71833</v>
      </c>
      <c r="AE159" s="12">
        <v>0</v>
      </c>
      <c r="AF159" s="12">
        <v>7184</v>
      </c>
      <c r="AG159" s="12">
        <v>1588</v>
      </c>
      <c r="AH159" s="12">
        <v>5596</v>
      </c>
      <c r="AI159" s="35">
        <v>122</v>
      </c>
      <c r="AJ159" s="12">
        <v>160272</v>
      </c>
      <c r="AK159" s="12"/>
      <c r="AL159" s="12">
        <v>25062</v>
      </c>
      <c r="AM159" s="12">
        <v>73138</v>
      </c>
      <c r="AN159" s="12"/>
      <c r="AO159" s="12"/>
      <c r="AP159" s="12"/>
    </row>
    <row r="160" spans="2:42" ht="12" customHeight="1" x14ac:dyDescent="0.2">
      <c r="B160" s="13">
        <v>40179</v>
      </c>
      <c r="D160" s="12">
        <v>106</v>
      </c>
      <c r="E160" s="12">
        <v>2946.61</v>
      </c>
      <c r="F160" s="12">
        <v>47722</v>
      </c>
      <c r="G160" s="12">
        <v>20633</v>
      </c>
      <c r="H160" s="12">
        <v>0</v>
      </c>
      <c r="I160" s="12">
        <v>27089</v>
      </c>
      <c r="J160" s="12">
        <v>11</v>
      </c>
      <c r="K160" s="12">
        <v>2317</v>
      </c>
      <c r="L160" s="12"/>
      <c r="M160" s="12">
        <v>185534</v>
      </c>
      <c r="N160" s="12">
        <v>84237</v>
      </c>
      <c r="O160" s="12">
        <v>101297</v>
      </c>
      <c r="P160" s="12">
        <v>0</v>
      </c>
      <c r="Q160" s="12">
        <v>40251</v>
      </c>
      <c r="R160" s="12">
        <v>11448</v>
      </c>
      <c r="S160" s="12">
        <v>28803</v>
      </c>
      <c r="T160" s="12">
        <v>0</v>
      </c>
      <c r="U160" s="12">
        <v>145283</v>
      </c>
      <c r="V160" s="12">
        <v>72789</v>
      </c>
      <c r="W160" s="12">
        <v>72494</v>
      </c>
      <c r="X160" s="12">
        <v>0</v>
      </c>
      <c r="Y160" s="12"/>
      <c r="Z160" s="12">
        <v>1574</v>
      </c>
      <c r="AA160" s="12">
        <v>61889</v>
      </c>
      <c r="AB160" s="12">
        <v>122071</v>
      </c>
      <c r="AC160" s="12">
        <v>35036</v>
      </c>
      <c r="AD160" s="12">
        <v>87035</v>
      </c>
      <c r="AE160" s="12">
        <v>0</v>
      </c>
      <c r="AF160" s="12">
        <v>3955</v>
      </c>
      <c r="AG160" s="12">
        <v>1163</v>
      </c>
      <c r="AH160" s="12">
        <v>2792</v>
      </c>
      <c r="AI160" s="12">
        <v>62</v>
      </c>
      <c r="AJ160" s="12">
        <v>189551</v>
      </c>
      <c r="AK160" s="12"/>
      <c r="AL160" s="12">
        <v>33189</v>
      </c>
      <c r="AM160" s="12">
        <v>88171</v>
      </c>
      <c r="AN160" s="12"/>
      <c r="AO160" s="12"/>
      <c r="AP160" s="12"/>
    </row>
    <row r="161" spans="2:42" ht="12" customHeight="1" x14ac:dyDescent="0.2">
      <c r="B161" s="13">
        <v>40210</v>
      </c>
      <c r="D161" s="12">
        <v>97</v>
      </c>
      <c r="E161" s="12">
        <v>2125.77</v>
      </c>
      <c r="F161" s="12">
        <v>42046</v>
      </c>
      <c r="G161" s="12">
        <v>16578</v>
      </c>
      <c r="H161" s="12">
        <v>0</v>
      </c>
      <c r="I161" s="12">
        <v>25468</v>
      </c>
      <c r="J161" s="12">
        <v>11</v>
      </c>
      <c r="K161" s="12">
        <v>1410</v>
      </c>
      <c r="L161" s="12"/>
      <c r="M161" s="12">
        <v>144941</v>
      </c>
      <c r="N161" s="12">
        <v>57419</v>
      </c>
      <c r="O161" s="12">
        <v>87522</v>
      </c>
      <c r="P161" s="12">
        <v>0</v>
      </c>
      <c r="Q161" s="12">
        <v>50238</v>
      </c>
      <c r="R161" s="12">
        <v>13839</v>
      </c>
      <c r="S161" s="12">
        <v>36399</v>
      </c>
      <c r="T161" s="12">
        <v>0</v>
      </c>
      <c r="U161" s="12">
        <v>94703</v>
      </c>
      <c r="V161" s="12">
        <v>43580</v>
      </c>
      <c r="W161" s="12">
        <v>51123</v>
      </c>
      <c r="X161" s="12">
        <v>0</v>
      </c>
      <c r="Y161" s="12"/>
      <c r="Z161" s="12">
        <v>2917</v>
      </c>
      <c r="AA161" s="12">
        <v>56565</v>
      </c>
      <c r="AB161" s="12">
        <v>85459</v>
      </c>
      <c r="AC161" s="12">
        <v>38551</v>
      </c>
      <c r="AD161" s="12">
        <v>46908</v>
      </c>
      <c r="AE161" s="12">
        <v>0</v>
      </c>
      <c r="AF161" s="12">
        <v>4196</v>
      </c>
      <c r="AG161" s="12">
        <v>1352</v>
      </c>
      <c r="AH161" s="12">
        <v>2844</v>
      </c>
      <c r="AI161" s="12">
        <v>35</v>
      </c>
      <c r="AJ161" s="12">
        <v>149172</v>
      </c>
      <c r="AK161" s="12"/>
      <c r="AL161" s="12">
        <v>15343</v>
      </c>
      <c r="AM161" s="12">
        <v>47927</v>
      </c>
      <c r="AN161" s="12"/>
      <c r="AO161" s="12"/>
      <c r="AP161" s="12"/>
    </row>
    <row r="162" spans="2:42" ht="12" customHeight="1" x14ac:dyDescent="0.2">
      <c r="B162" s="13">
        <v>40238</v>
      </c>
      <c r="D162" s="2">
        <v>115</v>
      </c>
      <c r="E162" s="12">
        <v>2490.12</v>
      </c>
      <c r="F162" s="12">
        <v>46034</v>
      </c>
      <c r="G162" s="12">
        <v>20672</v>
      </c>
      <c r="H162" s="12">
        <v>0</v>
      </c>
      <c r="I162" s="12">
        <v>25362</v>
      </c>
      <c r="J162" s="12">
        <v>14</v>
      </c>
      <c r="K162" s="12">
        <v>1971</v>
      </c>
      <c r="L162" s="12"/>
      <c r="M162" s="12">
        <v>167427</v>
      </c>
      <c r="N162" s="12">
        <v>87368</v>
      </c>
      <c r="O162" s="12">
        <v>80059</v>
      </c>
      <c r="P162" s="12">
        <v>0</v>
      </c>
      <c r="Q162" s="12">
        <v>46210</v>
      </c>
      <c r="R162" s="12">
        <v>10373</v>
      </c>
      <c r="S162" s="12">
        <v>35837</v>
      </c>
      <c r="T162" s="12">
        <v>0</v>
      </c>
      <c r="U162" s="12">
        <v>121217</v>
      </c>
      <c r="V162" s="12">
        <v>76995</v>
      </c>
      <c r="W162" s="12">
        <v>44222</v>
      </c>
      <c r="X162" s="12">
        <v>0</v>
      </c>
      <c r="Y162" s="12"/>
      <c r="Z162" s="12">
        <v>6078</v>
      </c>
      <c r="AA162" s="12">
        <v>65129</v>
      </c>
      <c r="AB162" s="12">
        <v>96220</v>
      </c>
      <c r="AC162" s="12">
        <v>42314</v>
      </c>
      <c r="AD162" s="12">
        <v>53906</v>
      </c>
      <c r="AE162" s="12">
        <v>0</v>
      </c>
      <c r="AF162" s="12">
        <v>4878</v>
      </c>
      <c r="AG162" s="12">
        <v>1870</v>
      </c>
      <c r="AH162" s="12">
        <v>3008</v>
      </c>
      <c r="AI162" s="12">
        <v>36</v>
      </c>
      <c r="AJ162" s="12">
        <v>172341</v>
      </c>
      <c r="AK162" s="12"/>
      <c r="AL162" s="12">
        <v>22975</v>
      </c>
      <c r="AM162" s="12">
        <v>55360</v>
      </c>
      <c r="AN162" s="12"/>
      <c r="AO162" s="12"/>
      <c r="AP162" s="12"/>
    </row>
    <row r="163" spans="2:42" ht="12" customHeight="1" x14ac:dyDescent="0.2">
      <c r="B163" s="13">
        <v>40269</v>
      </c>
      <c r="D163" s="2">
        <v>148</v>
      </c>
      <c r="E163" s="12">
        <v>3666.47</v>
      </c>
      <c r="F163" s="12">
        <v>64633</v>
      </c>
      <c r="G163" s="12">
        <v>23308</v>
      </c>
      <c r="H163" s="12">
        <v>0</v>
      </c>
      <c r="I163" s="12">
        <v>41325</v>
      </c>
      <c r="J163" s="12">
        <v>37</v>
      </c>
      <c r="K163" s="12">
        <v>2266</v>
      </c>
      <c r="L163" s="12"/>
      <c r="M163" s="12">
        <v>252906</v>
      </c>
      <c r="N163" s="12">
        <v>100180</v>
      </c>
      <c r="O163" s="12">
        <v>152726</v>
      </c>
      <c r="P163" s="12">
        <v>0</v>
      </c>
      <c r="Q163" s="12">
        <v>52462</v>
      </c>
      <c r="R163" s="12">
        <v>13580</v>
      </c>
      <c r="S163" s="12">
        <v>38882</v>
      </c>
      <c r="T163" s="12">
        <v>0</v>
      </c>
      <c r="U163" s="12">
        <v>200444</v>
      </c>
      <c r="V163" s="12">
        <v>86600</v>
      </c>
      <c r="W163" s="12">
        <v>113844</v>
      </c>
      <c r="X163" s="12">
        <v>0</v>
      </c>
      <c r="Y163" s="12"/>
      <c r="Z163" s="12">
        <v>6799</v>
      </c>
      <c r="AA163" s="12">
        <v>48230</v>
      </c>
      <c r="AB163" s="12">
        <v>197877</v>
      </c>
      <c r="AC163" s="12">
        <v>35809</v>
      </c>
      <c r="AD163" s="12">
        <v>162068</v>
      </c>
      <c r="AE163" s="12">
        <v>0</v>
      </c>
      <c r="AF163" s="12">
        <v>8019</v>
      </c>
      <c r="AG163" s="12">
        <v>2058</v>
      </c>
      <c r="AH163" s="12">
        <v>5961</v>
      </c>
      <c r="AI163" s="12">
        <v>25</v>
      </c>
      <c r="AJ163" s="12">
        <v>260950</v>
      </c>
      <c r="AK163" s="12"/>
      <c r="AL163" s="12">
        <v>36996</v>
      </c>
      <c r="AM163" s="12">
        <v>162979</v>
      </c>
      <c r="AN163" s="12"/>
      <c r="AO163" s="12"/>
      <c r="AP163" s="12"/>
    </row>
    <row r="164" spans="2:42" ht="12" customHeight="1" x14ac:dyDescent="0.2">
      <c r="B164" s="13">
        <v>40299</v>
      </c>
      <c r="D164" s="2">
        <v>167</v>
      </c>
      <c r="E164" s="12">
        <v>3060.52</v>
      </c>
      <c r="F164" s="12">
        <v>54797</v>
      </c>
      <c r="G164" s="12">
        <v>23694</v>
      </c>
      <c r="H164" s="12">
        <v>0</v>
      </c>
      <c r="I164" s="12">
        <v>31103</v>
      </c>
      <c r="J164" s="12">
        <v>28</v>
      </c>
      <c r="K164" s="12">
        <v>1879</v>
      </c>
      <c r="L164" s="12"/>
      <c r="M164" s="12">
        <v>232029</v>
      </c>
      <c r="N164" s="12">
        <v>112463</v>
      </c>
      <c r="O164" s="12">
        <v>119566</v>
      </c>
      <c r="P164" s="12">
        <v>0</v>
      </c>
      <c r="Q164" s="12">
        <v>55385</v>
      </c>
      <c r="R164" s="12">
        <v>9926</v>
      </c>
      <c r="S164" s="12">
        <v>45459</v>
      </c>
      <c r="T164" s="12">
        <v>0</v>
      </c>
      <c r="U164" s="12">
        <v>176644</v>
      </c>
      <c r="V164" s="12">
        <v>102537</v>
      </c>
      <c r="W164" s="12">
        <v>74107</v>
      </c>
      <c r="X164" s="12">
        <v>0</v>
      </c>
      <c r="Y164" s="12"/>
      <c r="Z164" s="12">
        <v>11763</v>
      </c>
      <c r="AA164" s="12">
        <v>83848</v>
      </c>
      <c r="AB164" s="12">
        <v>136418</v>
      </c>
      <c r="AC164" s="12">
        <v>41554</v>
      </c>
      <c r="AD164" s="12">
        <v>94864</v>
      </c>
      <c r="AE164" s="12">
        <v>0</v>
      </c>
      <c r="AF164" s="12">
        <v>7000</v>
      </c>
      <c r="AG164" s="12">
        <v>2149</v>
      </c>
      <c r="AH164" s="12">
        <v>4851</v>
      </c>
      <c r="AI164" s="12">
        <v>42</v>
      </c>
      <c r="AJ164" s="12">
        <v>239071</v>
      </c>
      <c r="AK164" s="12"/>
      <c r="AL164" s="12">
        <v>26080</v>
      </c>
      <c r="AM164" s="12">
        <v>96170</v>
      </c>
      <c r="AN164" s="12"/>
      <c r="AO164" s="12"/>
      <c r="AP164" s="12"/>
    </row>
    <row r="165" spans="2:42" ht="12" customHeight="1" x14ac:dyDescent="0.2">
      <c r="B165" s="13">
        <v>40330</v>
      </c>
      <c r="D165" s="2">
        <v>152</v>
      </c>
      <c r="E165" s="12">
        <v>2945.04</v>
      </c>
      <c r="F165" s="12">
        <v>59572</v>
      </c>
      <c r="G165" s="12">
        <v>26992</v>
      </c>
      <c r="H165" s="12">
        <v>0</v>
      </c>
      <c r="I165" s="12">
        <v>32580</v>
      </c>
      <c r="J165" s="12">
        <v>18</v>
      </c>
      <c r="K165" s="12">
        <v>2474</v>
      </c>
      <c r="M165" s="12">
        <v>153975</v>
      </c>
      <c r="N165" s="12">
        <v>54554</v>
      </c>
      <c r="O165" s="12">
        <v>99421</v>
      </c>
      <c r="P165" s="12">
        <v>0</v>
      </c>
      <c r="Q165" s="12">
        <v>51012</v>
      </c>
      <c r="R165" s="12">
        <v>9870</v>
      </c>
      <c r="S165" s="12">
        <v>41142</v>
      </c>
      <c r="T165" s="12">
        <v>0</v>
      </c>
      <c r="U165" s="12">
        <v>102963</v>
      </c>
      <c r="V165" s="12">
        <v>44684</v>
      </c>
      <c r="W165" s="12">
        <v>58279</v>
      </c>
      <c r="X165" s="12">
        <v>0</v>
      </c>
      <c r="Y165" s="12"/>
      <c r="Z165" s="12">
        <v>5778</v>
      </c>
      <c r="AA165" s="12">
        <v>61759</v>
      </c>
      <c r="AB165" s="12">
        <v>86438</v>
      </c>
      <c r="AC165" s="12">
        <v>40926</v>
      </c>
      <c r="AD165" s="12">
        <v>45512</v>
      </c>
      <c r="AE165" s="12">
        <v>0</v>
      </c>
      <c r="AF165" s="12">
        <v>6761</v>
      </c>
      <c r="AG165" s="12">
        <v>3013</v>
      </c>
      <c r="AH165" s="12">
        <v>3748</v>
      </c>
      <c r="AI165" s="12">
        <v>77</v>
      </c>
      <c r="AJ165" s="12">
        <v>160813</v>
      </c>
      <c r="AK165" s="12"/>
      <c r="AL165" s="12">
        <v>19560</v>
      </c>
      <c r="AM165" s="12">
        <v>46760</v>
      </c>
      <c r="AN165" s="12"/>
      <c r="AO165" s="12"/>
      <c r="AP165" s="12"/>
    </row>
    <row r="166" spans="2:42" ht="12" customHeight="1" x14ac:dyDescent="0.2">
      <c r="B166" s="13">
        <v>40360</v>
      </c>
      <c r="D166" s="2">
        <v>181</v>
      </c>
      <c r="E166" s="12">
        <v>3942.74</v>
      </c>
      <c r="F166" s="12">
        <v>126820</v>
      </c>
      <c r="G166" s="12">
        <v>51132</v>
      </c>
      <c r="H166" s="12">
        <v>0</v>
      </c>
      <c r="I166" s="12">
        <v>75688</v>
      </c>
      <c r="J166" s="12">
        <v>23</v>
      </c>
      <c r="K166" s="12">
        <v>5728</v>
      </c>
      <c r="M166" s="12">
        <v>222067</v>
      </c>
      <c r="N166" s="12">
        <v>93688</v>
      </c>
      <c r="O166" s="12">
        <v>128379</v>
      </c>
      <c r="P166" s="12">
        <v>0</v>
      </c>
      <c r="Q166" s="12">
        <v>66023</v>
      </c>
      <c r="R166" s="12">
        <v>11576</v>
      </c>
      <c r="S166" s="12">
        <v>54447</v>
      </c>
      <c r="T166" s="12">
        <v>0</v>
      </c>
      <c r="U166" s="12">
        <v>156044</v>
      </c>
      <c r="V166" s="12">
        <v>82112</v>
      </c>
      <c r="W166" s="12">
        <v>73932</v>
      </c>
      <c r="X166" s="12">
        <v>0</v>
      </c>
      <c r="Y166" s="12"/>
      <c r="Z166" s="12">
        <v>3390</v>
      </c>
      <c r="AA166" s="12">
        <v>59269</v>
      </c>
      <c r="AB166" s="12">
        <v>159408</v>
      </c>
      <c r="AC166" s="12">
        <v>44737</v>
      </c>
      <c r="AD166" s="12">
        <v>114671</v>
      </c>
      <c r="AE166" s="12">
        <v>0</v>
      </c>
      <c r="AF166" s="12">
        <v>9912</v>
      </c>
      <c r="AG166" s="12">
        <v>2763</v>
      </c>
      <c r="AH166" s="12">
        <v>7149</v>
      </c>
      <c r="AI166" s="12">
        <v>166</v>
      </c>
      <c r="AJ166" s="12">
        <v>232145</v>
      </c>
      <c r="AK166" s="12"/>
      <c r="AL166" s="12">
        <v>25868</v>
      </c>
      <c r="AM166" s="12">
        <v>116150</v>
      </c>
      <c r="AN166" s="12"/>
      <c r="AO166" s="12"/>
      <c r="AP166" s="12"/>
    </row>
    <row r="167" spans="2:42" ht="12" customHeight="1" x14ac:dyDescent="0.2">
      <c r="B167" s="13">
        <v>40391</v>
      </c>
      <c r="D167" s="2">
        <v>157</v>
      </c>
      <c r="E167" s="12">
        <v>4020.48</v>
      </c>
      <c r="F167" s="12">
        <v>112078</v>
      </c>
      <c r="G167" s="12">
        <v>42025</v>
      </c>
      <c r="H167" s="12">
        <v>0</v>
      </c>
      <c r="I167" s="12">
        <v>70053</v>
      </c>
      <c r="J167" s="12">
        <v>26</v>
      </c>
      <c r="K167" s="12">
        <v>4643</v>
      </c>
      <c r="M167" s="12">
        <v>250562</v>
      </c>
      <c r="N167" s="12">
        <v>89783</v>
      </c>
      <c r="O167" s="12">
        <v>160779</v>
      </c>
      <c r="P167" s="12">
        <v>0</v>
      </c>
      <c r="Q167" s="12">
        <v>61021</v>
      </c>
      <c r="R167" s="12">
        <v>18564</v>
      </c>
      <c r="S167" s="12">
        <v>42457</v>
      </c>
      <c r="T167" s="12">
        <v>0</v>
      </c>
      <c r="U167" s="12">
        <v>189541</v>
      </c>
      <c r="V167" s="12">
        <v>71219</v>
      </c>
      <c r="W167" s="12">
        <v>118322</v>
      </c>
      <c r="X167" s="12">
        <v>0</v>
      </c>
      <c r="Y167" s="12"/>
      <c r="Z167" s="12">
        <v>4870</v>
      </c>
      <c r="AA167" s="12">
        <v>86655</v>
      </c>
      <c r="AB167" s="12">
        <v>159037</v>
      </c>
      <c r="AC167" s="12">
        <v>42289</v>
      </c>
      <c r="AD167" s="12">
        <v>116748</v>
      </c>
      <c r="AE167" s="12">
        <v>0</v>
      </c>
      <c r="AF167" s="12">
        <v>10477</v>
      </c>
      <c r="AG167" s="12">
        <v>2703</v>
      </c>
      <c r="AH167" s="12">
        <v>7774</v>
      </c>
      <c r="AI167" s="12">
        <v>182</v>
      </c>
      <c r="AJ167" s="12">
        <v>261221</v>
      </c>
      <c r="AK167" s="12"/>
      <c r="AL167" s="12">
        <v>38788</v>
      </c>
      <c r="AM167" s="12">
        <v>118058</v>
      </c>
      <c r="AN167" s="12"/>
      <c r="AO167" s="12"/>
      <c r="AP167" s="12"/>
    </row>
    <row r="168" spans="2:42" ht="12" customHeight="1" x14ac:dyDescent="0.2">
      <c r="B168" s="13">
        <v>40422</v>
      </c>
      <c r="D168" s="2">
        <v>164</v>
      </c>
      <c r="E168" s="12">
        <v>4310</v>
      </c>
      <c r="F168" s="12">
        <v>123198</v>
      </c>
      <c r="G168" s="12">
        <v>29849</v>
      </c>
      <c r="H168" s="12">
        <v>0</v>
      </c>
      <c r="I168" s="12">
        <v>93349</v>
      </c>
      <c r="J168" s="12">
        <v>44</v>
      </c>
      <c r="K168" s="12">
        <v>2919</v>
      </c>
      <c r="M168" s="12">
        <v>157323</v>
      </c>
      <c r="N168" s="12">
        <v>84447</v>
      </c>
      <c r="O168" s="12">
        <v>72876</v>
      </c>
      <c r="P168" s="12">
        <v>0</v>
      </c>
      <c r="Q168" s="12">
        <v>54230</v>
      </c>
      <c r="R168" s="12">
        <v>9899</v>
      </c>
      <c r="S168" s="12">
        <v>44331</v>
      </c>
      <c r="T168" s="12">
        <v>0</v>
      </c>
      <c r="U168" s="12">
        <v>103093</v>
      </c>
      <c r="V168" s="12">
        <v>74548</v>
      </c>
      <c r="W168" s="12">
        <v>28545</v>
      </c>
      <c r="X168" s="12">
        <v>0</v>
      </c>
      <c r="Y168" s="12"/>
      <c r="Z168" s="12">
        <v>2981</v>
      </c>
      <c r="AA168" s="12">
        <v>81929</v>
      </c>
      <c r="AB168" s="12">
        <v>72413</v>
      </c>
      <c r="AC168" s="12">
        <v>36386</v>
      </c>
      <c r="AD168" s="12">
        <v>36027</v>
      </c>
      <c r="AE168" s="12">
        <v>0</v>
      </c>
      <c r="AF168" s="12">
        <v>13817</v>
      </c>
      <c r="AG168" s="12">
        <v>3348</v>
      </c>
      <c r="AH168" s="12">
        <v>10469</v>
      </c>
      <c r="AI168" s="12">
        <v>121</v>
      </c>
      <c r="AJ168" s="12">
        <v>171261</v>
      </c>
      <c r="AK168" s="12"/>
      <c r="AL168" s="12">
        <v>13651</v>
      </c>
      <c r="AM168" s="12">
        <v>37512</v>
      </c>
      <c r="AN168" s="12"/>
      <c r="AO168" s="12"/>
      <c r="AP168" s="12"/>
    </row>
    <row r="169" spans="2:42" ht="12" customHeight="1" x14ac:dyDescent="0.2">
      <c r="B169" s="13">
        <v>40452</v>
      </c>
      <c r="D169" s="2">
        <v>190</v>
      </c>
      <c r="E169" s="12">
        <v>5527.89</v>
      </c>
      <c r="F169" s="12">
        <v>149360</v>
      </c>
      <c r="G169" s="12">
        <v>25110</v>
      </c>
      <c r="H169" s="12">
        <v>0</v>
      </c>
      <c r="I169" s="12">
        <v>124250</v>
      </c>
      <c r="J169" s="12">
        <v>56</v>
      </c>
      <c r="K169" s="12">
        <v>2076</v>
      </c>
      <c r="M169" s="12">
        <v>160604</v>
      </c>
      <c r="N169" s="12">
        <v>56187</v>
      </c>
      <c r="O169" s="12">
        <v>104417</v>
      </c>
      <c r="P169" s="12">
        <v>0</v>
      </c>
      <c r="Q169" s="12">
        <v>57774</v>
      </c>
      <c r="R169" s="12">
        <v>13851</v>
      </c>
      <c r="S169" s="12">
        <v>43923</v>
      </c>
      <c r="T169" s="12">
        <v>0</v>
      </c>
      <c r="U169" s="12">
        <v>102830</v>
      </c>
      <c r="V169" s="12">
        <v>42336</v>
      </c>
      <c r="W169" s="12">
        <v>60494</v>
      </c>
      <c r="X169" s="12">
        <v>0</v>
      </c>
      <c r="Y169" s="12"/>
      <c r="Z169" s="12">
        <v>5295</v>
      </c>
      <c r="AA169" s="12">
        <v>61374</v>
      </c>
      <c r="AB169" s="12">
        <v>93935</v>
      </c>
      <c r="AC169" s="12">
        <v>38732</v>
      </c>
      <c r="AD169" s="12">
        <v>55203</v>
      </c>
      <c r="AE169" s="12">
        <v>0</v>
      </c>
      <c r="AF169" s="12">
        <v>21697</v>
      </c>
      <c r="AG169" s="12">
        <v>4053</v>
      </c>
      <c r="AH169" s="12">
        <v>17644</v>
      </c>
      <c r="AI169" s="12">
        <v>205</v>
      </c>
      <c r="AJ169" s="12">
        <v>182506</v>
      </c>
      <c r="AK169" s="12"/>
      <c r="AL169" s="12">
        <v>23357</v>
      </c>
      <c r="AM169" s="12">
        <v>56318</v>
      </c>
      <c r="AN169" s="12"/>
      <c r="AO169" s="12"/>
      <c r="AP169" s="12"/>
    </row>
    <row r="170" spans="2:42" ht="12" customHeight="1" x14ac:dyDescent="0.2">
      <c r="B170" s="13">
        <v>40483</v>
      </c>
      <c r="D170" s="2">
        <v>143</v>
      </c>
      <c r="E170" s="12">
        <v>3987.48</v>
      </c>
      <c r="F170" s="12">
        <v>93778</v>
      </c>
      <c r="G170" s="12">
        <v>20061</v>
      </c>
      <c r="H170" s="12">
        <v>0</v>
      </c>
      <c r="I170" s="12">
        <v>73717</v>
      </c>
      <c r="J170" s="12">
        <v>37</v>
      </c>
      <c r="K170" s="12">
        <v>1663</v>
      </c>
      <c r="M170" s="2">
        <v>134912</v>
      </c>
      <c r="N170" s="12">
        <v>48665</v>
      </c>
      <c r="O170" s="12">
        <v>86247</v>
      </c>
      <c r="P170" s="12">
        <v>0</v>
      </c>
      <c r="Q170" s="12">
        <v>51073</v>
      </c>
      <c r="R170" s="12">
        <v>8916</v>
      </c>
      <c r="S170" s="12">
        <v>42157</v>
      </c>
      <c r="T170" s="12">
        <v>0</v>
      </c>
      <c r="U170" s="12">
        <v>83839</v>
      </c>
      <c r="V170" s="12">
        <v>39749</v>
      </c>
      <c r="W170" s="12">
        <v>44090</v>
      </c>
      <c r="X170" s="12">
        <v>0</v>
      </c>
      <c r="Y170" s="12"/>
      <c r="Z170" s="12">
        <v>3175</v>
      </c>
      <c r="AA170" s="12">
        <v>47410</v>
      </c>
      <c r="AB170" s="12">
        <v>84327</v>
      </c>
      <c r="AC170" s="12">
        <v>34666</v>
      </c>
      <c r="AD170" s="12">
        <v>49661</v>
      </c>
      <c r="AE170" s="12">
        <v>0</v>
      </c>
      <c r="AF170" s="12">
        <v>13690</v>
      </c>
      <c r="AG170" s="12">
        <v>2680</v>
      </c>
      <c r="AH170" s="12">
        <v>11010</v>
      </c>
      <c r="AI170" s="12">
        <v>49</v>
      </c>
      <c r="AJ170" s="12">
        <v>148651</v>
      </c>
      <c r="AK170" s="12"/>
      <c r="AL170" s="12">
        <v>20373</v>
      </c>
      <c r="AM170" s="12">
        <v>50319</v>
      </c>
      <c r="AN170" s="12"/>
      <c r="AO170" s="12"/>
      <c r="AP170" s="12"/>
    </row>
    <row r="171" spans="2:42" ht="12" customHeight="1" x14ac:dyDescent="0.2">
      <c r="B171" s="13">
        <v>40513</v>
      </c>
      <c r="D171" s="2">
        <v>131</v>
      </c>
      <c r="E171" s="12">
        <v>3360.58</v>
      </c>
      <c r="F171" s="12">
        <v>65015</v>
      </c>
      <c r="G171" s="12">
        <v>25861</v>
      </c>
      <c r="H171" s="12">
        <v>0</v>
      </c>
      <c r="I171" s="12">
        <v>39154</v>
      </c>
      <c r="J171" s="12">
        <v>17</v>
      </c>
      <c r="K171" s="12">
        <v>2608</v>
      </c>
      <c r="M171" s="2">
        <v>194953</v>
      </c>
      <c r="N171" s="12">
        <v>92332</v>
      </c>
      <c r="O171" s="12">
        <v>102621</v>
      </c>
      <c r="P171" s="12">
        <v>0</v>
      </c>
      <c r="Q171" s="12">
        <v>67229</v>
      </c>
      <c r="R171" s="12">
        <v>19640</v>
      </c>
      <c r="S171" s="12">
        <v>47589</v>
      </c>
      <c r="T171" s="12">
        <v>0</v>
      </c>
      <c r="U171" s="12">
        <v>127724</v>
      </c>
      <c r="V171" s="12">
        <v>72692</v>
      </c>
      <c r="W171" s="12">
        <v>55032</v>
      </c>
      <c r="X171" s="12">
        <v>0</v>
      </c>
      <c r="Y171" s="12"/>
      <c r="Z171" s="12">
        <v>0</v>
      </c>
      <c r="AA171" s="12">
        <v>58689</v>
      </c>
      <c r="AB171" s="12">
        <v>136264</v>
      </c>
      <c r="AC171" s="12">
        <v>32490</v>
      </c>
      <c r="AD171" s="12">
        <v>103774</v>
      </c>
      <c r="AE171" s="12">
        <v>0</v>
      </c>
      <c r="AF171" s="12">
        <v>6706</v>
      </c>
      <c r="AG171" s="12">
        <v>1703</v>
      </c>
      <c r="AH171" s="12">
        <v>5003</v>
      </c>
      <c r="AI171" s="12">
        <v>46</v>
      </c>
      <c r="AJ171" s="12">
        <v>201705</v>
      </c>
      <c r="AK171" s="12"/>
      <c r="AL171" s="12">
        <v>22156</v>
      </c>
      <c r="AM171" s="12">
        <v>104949</v>
      </c>
      <c r="AN171" s="12"/>
      <c r="AO171" s="12"/>
      <c r="AP171" s="12"/>
    </row>
    <row r="172" spans="2:42" ht="12" customHeight="1" x14ac:dyDescent="0.2">
      <c r="B172" s="9">
        <v>40544</v>
      </c>
      <c r="D172" s="2">
        <v>113</v>
      </c>
      <c r="E172" s="12">
        <v>2914.42</v>
      </c>
      <c r="F172" s="12">
        <v>47368</v>
      </c>
      <c r="G172" s="12">
        <v>20632</v>
      </c>
      <c r="H172" s="12">
        <v>0</v>
      </c>
      <c r="I172" s="12">
        <v>26736</v>
      </c>
      <c r="J172" s="12">
        <v>10</v>
      </c>
      <c r="K172" s="12">
        <v>1848</v>
      </c>
      <c r="M172" s="2">
        <v>159508</v>
      </c>
      <c r="N172" s="12">
        <v>51085</v>
      </c>
      <c r="O172" s="12">
        <v>108423</v>
      </c>
      <c r="P172" s="12">
        <v>0</v>
      </c>
      <c r="Q172" s="12">
        <v>46894</v>
      </c>
      <c r="R172" s="12">
        <v>11462</v>
      </c>
      <c r="S172" s="12">
        <v>35432</v>
      </c>
      <c r="T172" s="12">
        <v>0</v>
      </c>
      <c r="U172" s="12">
        <v>112614</v>
      </c>
      <c r="V172" s="12">
        <v>39623</v>
      </c>
      <c r="W172" s="12">
        <v>72991</v>
      </c>
      <c r="X172" s="12">
        <v>0</v>
      </c>
      <c r="Y172" s="12"/>
      <c r="Z172" s="12">
        <v>3330</v>
      </c>
      <c r="AA172" s="12">
        <v>48707</v>
      </c>
      <c r="AB172" s="12">
        <v>107471</v>
      </c>
      <c r="AC172" s="12">
        <v>29809</v>
      </c>
      <c r="AD172" s="12">
        <v>77662</v>
      </c>
      <c r="AE172" s="12">
        <v>0</v>
      </c>
      <c r="AF172" s="12">
        <v>4779</v>
      </c>
      <c r="AG172" s="12">
        <v>1465</v>
      </c>
      <c r="AH172" s="12">
        <v>3314</v>
      </c>
      <c r="AI172" s="12">
        <v>41</v>
      </c>
      <c r="AJ172" s="12">
        <v>164328</v>
      </c>
      <c r="AK172" s="12"/>
      <c r="AL172" s="12">
        <v>29032</v>
      </c>
      <c r="AM172" s="12">
        <v>78916</v>
      </c>
      <c r="AN172" s="12"/>
      <c r="AO172" s="12"/>
      <c r="AP172" s="12"/>
    </row>
    <row r="173" spans="2:42" ht="12" customHeight="1" x14ac:dyDescent="0.2">
      <c r="B173" s="9">
        <v>40575</v>
      </c>
      <c r="D173" s="2">
        <v>120</v>
      </c>
      <c r="E173" s="12">
        <v>2220.5300000000002</v>
      </c>
      <c r="F173" s="12">
        <v>34548</v>
      </c>
      <c r="G173" s="12">
        <v>13563</v>
      </c>
      <c r="H173" s="12">
        <v>0</v>
      </c>
      <c r="I173" s="12">
        <v>20985</v>
      </c>
      <c r="J173" s="12">
        <v>10</v>
      </c>
      <c r="K173" s="12">
        <v>968</v>
      </c>
      <c r="M173" s="2">
        <v>175200</v>
      </c>
      <c r="N173" s="12">
        <v>63385</v>
      </c>
      <c r="O173" s="12">
        <v>111815</v>
      </c>
      <c r="P173" s="12">
        <v>0</v>
      </c>
      <c r="Q173" s="12">
        <v>44943</v>
      </c>
      <c r="R173" s="12">
        <v>8892</v>
      </c>
      <c r="S173" s="12">
        <v>36051</v>
      </c>
      <c r="T173" s="12">
        <v>0</v>
      </c>
      <c r="U173" s="12">
        <v>130257</v>
      </c>
      <c r="V173" s="12">
        <v>54493</v>
      </c>
      <c r="W173" s="12">
        <v>75764</v>
      </c>
      <c r="X173" s="12">
        <v>0</v>
      </c>
      <c r="Y173" s="12"/>
      <c r="Z173" s="12">
        <v>3106</v>
      </c>
      <c r="AA173" s="12">
        <v>80691</v>
      </c>
      <c r="AB173" s="12">
        <v>91403</v>
      </c>
      <c r="AC173" s="12">
        <v>35093</v>
      </c>
      <c r="AD173" s="12">
        <v>56310</v>
      </c>
      <c r="AE173" s="12">
        <v>0</v>
      </c>
      <c r="AF173" s="12">
        <v>5357</v>
      </c>
      <c r="AG173" s="12">
        <v>811</v>
      </c>
      <c r="AH173" s="12">
        <v>4546</v>
      </c>
      <c r="AI173" s="12">
        <v>14</v>
      </c>
      <c r="AJ173" s="12">
        <v>180571</v>
      </c>
      <c r="AK173" s="12"/>
      <c r="AL173" s="12">
        <v>21568</v>
      </c>
      <c r="AM173" s="12">
        <v>56701</v>
      </c>
      <c r="AN173" s="12"/>
      <c r="AO173" s="12"/>
      <c r="AP173" s="12"/>
    </row>
    <row r="174" spans="2:42" ht="12" customHeight="1" x14ac:dyDescent="0.2">
      <c r="B174" s="9">
        <v>40603</v>
      </c>
      <c r="D174" s="2">
        <v>136</v>
      </c>
      <c r="E174" s="12">
        <v>3137.81</v>
      </c>
      <c r="F174" s="12">
        <v>57444</v>
      </c>
      <c r="G174" s="12">
        <v>16660</v>
      </c>
      <c r="H174" s="12">
        <v>0</v>
      </c>
      <c r="I174" s="12">
        <v>40784</v>
      </c>
      <c r="J174" s="12">
        <v>20</v>
      </c>
      <c r="K174" s="12">
        <v>1170</v>
      </c>
      <c r="L174" s="12"/>
      <c r="M174" s="12">
        <v>207082</v>
      </c>
      <c r="N174" s="12">
        <v>83837</v>
      </c>
      <c r="O174" s="12">
        <v>123245</v>
      </c>
      <c r="P174" s="12">
        <v>0</v>
      </c>
      <c r="Q174" s="12">
        <v>63480</v>
      </c>
      <c r="R174" s="12">
        <v>12762</v>
      </c>
      <c r="S174" s="12">
        <v>50718</v>
      </c>
      <c r="T174" s="12">
        <v>0</v>
      </c>
      <c r="U174" s="12">
        <v>143602</v>
      </c>
      <c r="V174" s="12">
        <v>71075</v>
      </c>
      <c r="W174" s="12">
        <v>72527</v>
      </c>
      <c r="X174" s="12">
        <v>0</v>
      </c>
      <c r="Y174" s="12"/>
      <c r="Z174" s="12">
        <v>2114</v>
      </c>
      <c r="AA174" s="12">
        <v>75478</v>
      </c>
      <c r="AB174" s="12">
        <v>129490</v>
      </c>
      <c r="AC174" s="12">
        <v>41698</v>
      </c>
      <c r="AD174" s="12">
        <v>87792</v>
      </c>
      <c r="AE174" s="12">
        <v>0</v>
      </c>
      <c r="AF174" s="12">
        <v>6050</v>
      </c>
      <c r="AG174" s="12">
        <v>1952</v>
      </c>
      <c r="AH174" s="12">
        <v>4098</v>
      </c>
      <c r="AI174" s="12">
        <v>16</v>
      </c>
      <c r="AJ174" s="12">
        <v>213148</v>
      </c>
      <c r="AK174" s="12"/>
      <c r="AL174" s="12">
        <v>20894</v>
      </c>
      <c r="AM174" s="12">
        <v>90261</v>
      </c>
      <c r="AN174" s="12"/>
      <c r="AO174" s="12"/>
      <c r="AP174" s="12"/>
    </row>
    <row r="175" spans="2:42" ht="12" customHeight="1" x14ac:dyDescent="0.2">
      <c r="B175" s="9">
        <v>40634</v>
      </c>
      <c r="D175" s="2">
        <v>138</v>
      </c>
      <c r="E175" s="12">
        <v>3872.9</v>
      </c>
      <c r="F175" s="12">
        <v>73344</v>
      </c>
      <c r="G175" s="12">
        <v>23401</v>
      </c>
      <c r="H175" s="12">
        <v>0</v>
      </c>
      <c r="I175" s="12">
        <v>49943</v>
      </c>
      <c r="J175" s="2">
        <v>28</v>
      </c>
      <c r="K175" s="12">
        <v>2186</v>
      </c>
      <c r="L175" s="12"/>
      <c r="M175" s="12">
        <v>198843</v>
      </c>
      <c r="N175" s="12">
        <v>63063</v>
      </c>
      <c r="O175" s="12">
        <v>135780</v>
      </c>
      <c r="P175" s="12">
        <v>0</v>
      </c>
      <c r="Q175" s="12">
        <v>39069</v>
      </c>
      <c r="R175" s="12">
        <v>9470</v>
      </c>
      <c r="S175" s="12">
        <v>29599</v>
      </c>
      <c r="T175" s="12">
        <v>0</v>
      </c>
      <c r="U175" s="12">
        <v>159774</v>
      </c>
      <c r="V175" s="12">
        <v>53593</v>
      </c>
      <c r="W175" s="12">
        <v>106181</v>
      </c>
      <c r="X175" s="12">
        <v>0</v>
      </c>
      <c r="Y175" s="12"/>
      <c r="Z175" s="12">
        <v>3986</v>
      </c>
      <c r="AA175" s="12">
        <v>49815</v>
      </c>
      <c r="AB175" s="12">
        <v>145042</v>
      </c>
      <c r="AC175" s="12">
        <v>34194</v>
      </c>
      <c r="AD175" s="12">
        <v>110848</v>
      </c>
      <c r="AE175" s="12">
        <v>0</v>
      </c>
      <c r="AF175" s="12">
        <v>7406</v>
      </c>
      <c r="AG175" s="12">
        <v>1473</v>
      </c>
      <c r="AH175" s="12">
        <v>5933</v>
      </c>
      <c r="AI175" s="12">
        <v>30</v>
      </c>
      <c r="AJ175" s="12">
        <v>206279</v>
      </c>
      <c r="AK175" s="12"/>
      <c r="AL175" s="12">
        <v>35749</v>
      </c>
      <c r="AM175" s="12">
        <v>113682</v>
      </c>
      <c r="AN175" s="12"/>
      <c r="AO175" s="12"/>
      <c r="AP175" s="12"/>
    </row>
    <row r="176" spans="2:42" ht="12" customHeight="1" x14ac:dyDescent="0.2">
      <c r="B176" s="9">
        <v>40664</v>
      </c>
      <c r="D176" s="2">
        <v>192</v>
      </c>
      <c r="E176" s="12">
        <v>4300.58</v>
      </c>
      <c r="F176" s="12">
        <v>84222</v>
      </c>
      <c r="G176" s="12">
        <v>21262</v>
      </c>
      <c r="H176" s="12">
        <v>0</v>
      </c>
      <c r="I176" s="12">
        <v>62960</v>
      </c>
      <c r="J176" s="2">
        <v>41</v>
      </c>
      <c r="K176" s="12">
        <v>1700</v>
      </c>
      <c r="L176" s="12"/>
      <c r="M176" s="12">
        <v>322837</v>
      </c>
      <c r="N176" s="12">
        <v>142884</v>
      </c>
      <c r="O176" s="12">
        <v>179953</v>
      </c>
      <c r="P176" s="12">
        <v>0</v>
      </c>
      <c r="Q176" s="12">
        <v>47976</v>
      </c>
      <c r="R176" s="12">
        <v>10722</v>
      </c>
      <c r="S176" s="12">
        <v>37254</v>
      </c>
      <c r="T176" s="12">
        <v>0</v>
      </c>
      <c r="U176" s="12">
        <v>274861</v>
      </c>
      <c r="V176" s="12">
        <v>132162</v>
      </c>
      <c r="W176" s="12">
        <v>142699</v>
      </c>
      <c r="X176" s="12">
        <v>0</v>
      </c>
      <c r="Y176" s="12"/>
      <c r="Z176" s="12">
        <v>15221</v>
      </c>
      <c r="AA176" s="12">
        <v>84494</v>
      </c>
      <c r="AB176" s="12">
        <v>223122</v>
      </c>
      <c r="AC176" s="12">
        <v>39707</v>
      </c>
      <c r="AD176" s="12">
        <v>183415</v>
      </c>
      <c r="AE176" s="12">
        <v>0</v>
      </c>
      <c r="AF176" s="12">
        <v>11875</v>
      </c>
      <c r="AG176" s="12">
        <v>3202</v>
      </c>
      <c r="AH176" s="12">
        <v>8673</v>
      </c>
      <c r="AI176" s="12">
        <v>48</v>
      </c>
      <c r="AJ176" s="12">
        <v>334760</v>
      </c>
      <c r="AK176" s="12"/>
      <c r="AL176" s="12">
        <v>25739</v>
      </c>
      <c r="AM176" s="12">
        <v>186119</v>
      </c>
      <c r="AN176" s="12"/>
      <c r="AO176" s="12"/>
      <c r="AP176" s="12"/>
    </row>
    <row r="177" spans="2:42" ht="12" customHeight="1" x14ac:dyDescent="0.2">
      <c r="B177" s="9">
        <v>40695</v>
      </c>
      <c r="D177" s="2">
        <v>168</v>
      </c>
      <c r="E177" s="12">
        <v>3217</v>
      </c>
      <c r="F177" s="12">
        <v>70064</v>
      </c>
      <c r="G177" s="12">
        <v>27678</v>
      </c>
      <c r="H177" s="12">
        <v>0</v>
      </c>
      <c r="I177" s="12">
        <v>42386</v>
      </c>
      <c r="J177" s="2">
        <v>21</v>
      </c>
      <c r="K177" s="12">
        <v>2457</v>
      </c>
      <c r="L177" s="12"/>
      <c r="M177" s="12">
        <v>322955</v>
      </c>
      <c r="N177" s="12">
        <v>185229</v>
      </c>
      <c r="O177" s="12">
        <v>137726</v>
      </c>
      <c r="P177" s="12">
        <v>0</v>
      </c>
      <c r="Q177" s="12">
        <v>42347</v>
      </c>
      <c r="R177" s="12">
        <v>10722</v>
      </c>
      <c r="S177" s="12">
        <v>31625</v>
      </c>
      <c r="T177" s="12">
        <v>0</v>
      </c>
      <c r="U177" s="12">
        <v>280608</v>
      </c>
      <c r="V177" s="12">
        <v>174507</v>
      </c>
      <c r="W177" s="12">
        <v>106101</v>
      </c>
      <c r="X177" s="12">
        <v>0</v>
      </c>
      <c r="Y177" s="12"/>
      <c r="Z177" s="12">
        <v>7577</v>
      </c>
      <c r="AA177" s="12">
        <v>116682</v>
      </c>
      <c r="AB177" s="12">
        <v>198696</v>
      </c>
      <c r="AC177" s="12">
        <v>40718</v>
      </c>
      <c r="AD177" s="12">
        <v>157978</v>
      </c>
      <c r="AE177" s="12">
        <v>0</v>
      </c>
      <c r="AF177" s="12">
        <v>9585</v>
      </c>
      <c r="AG177" s="12">
        <v>2281</v>
      </c>
      <c r="AH177" s="12">
        <v>7304</v>
      </c>
      <c r="AI177" s="12">
        <v>96</v>
      </c>
      <c r="AJ177" s="12">
        <v>332636</v>
      </c>
      <c r="AK177" s="12"/>
      <c r="AL177" s="12">
        <v>25823</v>
      </c>
      <c r="AM177" s="12">
        <v>161468</v>
      </c>
      <c r="AN177" s="12"/>
      <c r="AO177" s="12"/>
      <c r="AP177" s="12"/>
    </row>
    <row r="178" spans="2:42" ht="12" customHeight="1" x14ac:dyDescent="0.2">
      <c r="B178" s="9">
        <v>40725</v>
      </c>
      <c r="D178" s="2">
        <v>178</v>
      </c>
      <c r="E178" s="12">
        <v>3904.1</v>
      </c>
      <c r="F178" s="12">
        <v>98172</v>
      </c>
      <c r="G178" s="12">
        <v>52027</v>
      </c>
      <c r="H178" s="12">
        <v>0</v>
      </c>
      <c r="I178" s="12">
        <v>46145</v>
      </c>
      <c r="J178" s="2">
        <v>15</v>
      </c>
      <c r="K178" s="12">
        <v>6233</v>
      </c>
      <c r="M178" s="12">
        <v>299573</v>
      </c>
      <c r="N178" s="12">
        <v>100148</v>
      </c>
      <c r="O178" s="12">
        <v>199425</v>
      </c>
      <c r="P178" s="12">
        <v>0</v>
      </c>
      <c r="Q178" s="12">
        <v>54831</v>
      </c>
      <c r="R178" s="12">
        <v>15458</v>
      </c>
      <c r="S178" s="12">
        <v>39373</v>
      </c>
      <c r="T178" s="12"/>
      <c r="U178" s="12">
        <v>244742</v>
      </c>
      <c r="V178" s="12">
        <v>84690</v>
      </c>
      <c r="W178" s="12">
        <v>160052</v>
      </c>
      <c r="X178" s="12">
        <v>0</v>
      </c>
      <c r="Y178" s="12"/>
      <c r="Z178" s="12">
        <v>2527</v>
      </c>
      <c r="AA178" s="12">
        <v>34501</v>
      </c>
      <c r="AB178" s="12">
        <v>262545</v>
      </c>
      <c r="AC178" s="12">
        <v>47111</v>
      </c>
      <c r="AD178" s="12">
        <v>215434</v>
      </c>
      <c r="AE178" s="12">
        <v>0</v>
      </c>
      <c r="AF178" s="12">
        <v>8886</v>
      </c>
      <c r="AG178" s="12">
        <v>2681</v>
      </c>
      <c r="AH178" s="12">
        <v>6205</v>
      </c>
      <c r="AI178" s="12">
        <v>114</v>
      </c>
      <c r="AJ178" s="12">
        <v>308573</v>
      </c>
      <c r="AK178" s="12"/>
      <c r="AL178" s="12">
        <v>33920</v>
      </c>
      <c r="AM178" s="12">
        <v>219206</v>
      </c>
      <c r="AN178" s="12"/>
      <c r="AO178" s="12"/>
      <c r="AP178" s="12"/>
    </row>
    <row r="179" spans="2:42" ht="12" customHeight="1" x14ac:dyDescent="0.2">
      <c r="B179" s="9">
        <v>40756</v>
      </c>
      <c r="D179" s="2">
        <v>178</v>
      </c>
      <c r="E179" s="12">
        <v>4133.95</v>
      </c>
      <c r="F179" s="12">
        <v>89324</v>
      </c>
      <c r="G179" s="12">
        <v>33122</v>
      </c>
      <c r="H179" s="12">
        <v>0</v>
      </c>
      <c r="I179" s="12">
        <v>56202</v>
      </c>
      <c r="J179" s="2">
        <v>23</v>
      </c>
      <c r="K179" s="12">
        <v>3853</v>
      </c>
      <c r="L179" s="12"/>
      <c r="M179" s="12">
        <v>425786</v>
      </c>
      <c r="N179" s="12">
        <v>243746</v>
      </c>
      <c r="O179" s="12">
        <v>182040</v>
      </c>
      <c r="P179" s="12">
        <v>0</v>
      </c>
      <c r="Q179" s="12">
        <v>51467</v>
      </c>
      <c r="R179" s="12">
        <v>12561</v>
      </c>
      <c r="S179" s="12">
        <v>38906</v>
      </c>
      <c r="T179" s="12">
        <v>0</v>
      </c>
      <c r="U179" s="12">
        <v>374319</v>
      </c>
      <c r="V179" s="12">
        <v>231185</v>
      </c>
      <c r="W179" s="12">
        <v>143134</v>
      </c>
      <c r="X179" s="12">
        <v>0</v>
      </c>
      <c r="Y179" s="12"/>
      <c r="Z179" s="12">
        <v>1831</v>
      </c>
      <c r="AA179" s="12">
        <v>57589</v>
      </c>
      <c r="AB179" s="12">
        <v>366366</v>
      </c>
      <c r="AC179" s="12">
        <v>45951</v>
      </c>
      <c r="AD179" s="12">
        <v>320415</v>
      </c>
      <c r="AE179" s="12">
        <v>0</v>
      </c>
      <c r="AF179" s="12">
        <v>9691</v>
      </c>
      <c r="AG179" s="12">
        <v>2794</v>
      </c>
      <c r="AH179" s="12">
        <v>6897</v>
      </c>
      <c r="AI179" s="12">
        <v>124</v>
      </c>
      <c r="AJ179" s="12">
        <v>435601</v>
      </c>
      <c r="AK179" s="12"/>
      <c r="AL179" s="12">
        <v>33732</v>
      </c>
      <c r="AM179" s="12">
        <v>321893</v>
      </c>
      <c r="AN179" s="12"/>
      <c r="AO179" s="12"/>
      <c r="AP179" s="12"/>
    </row>
    <row r="180" spans="2:42" ht="12" customHeight="1" x14ac:dyDescent="0.2">
      <c r="B180" s="9">
        <v>40787</v>
      </c>
      <c r="D180" s="2">
        <v>189</v>
      </c>
      <c r="E180" s="12">
        <v>4912.37</v>
      </c>
      <c r="F180" s="12">
        <v>105317</v>
      </c>
      <c r="G180" s="12">
        <v>34551</v>
      </c>
      <c r="H180" s="12">
        <v>0</v>
      </c>
      <c r="I180" s="12">
        <v>70766</v>
      </c>
      <c r="J180" s="2">
        <v>34</v>
      </c>
      <c r="K180" s="12">
        <v>4373</v>
      </c>
      <c r="L180" s="12"/>
      <c r="M180" s="12">
        <v>491694</v>
      </c>
      <c r="N180" s="12">
        <v>181012</v>
      </c>
      <c r="O180" s="12">
        <v>310682</v>
      </c>
      <c r="P180" s="12">
        <v>0</v>
      </c>
      <c r="Q180" s="12">
        <v>62015</v>
      </c>
      <c r="R180" s="12">
        <v>15130</v>
      </c>
      <c r="S180" s="12">
        <v>46885</v>
      </c>
      <c r="T180" s="12">
        <v>0</v>
      </c>
      <c r="U180" s="12">
        <v>429679</v>
      </c>
      <c r="V180" s="12">
        <v>165882</v>
      </c>
      <c r="W180" s="12">
        <v>263797</v>
      </c>
      <c r="X180" s="12">
        <v>0</v>
      </c>
      <c r="Y180" s="12"/>
      <c r="Z180" s="12">
        <v>3868</v>
      </c>
      <c r="AA180" s="12">
        <v>50669</v>
      </c>
      <c r="AB180" s="12">
        <v>437157</v>
      </c>
      <c r="AC180" s="12">
        <v>41028</v>
      </c>
      <c r="AD180" s="12">
        <v>396129</v>
      </c>
      <c r="AE180" s="12">
        <v>0</v>
      </c>
      <c r="AF180" s="12">
        <v>12008</v>
      </c>
      <c r="AG180" s="12">
        <v>2288</v>
      </c>
      <c r="AH180" s="12">
        <v>9720</v>
      </c>
      <c r="AI180" s="12">
        <v>66</v>
      </c>
      <c r="AJ180" s="12">
        <v>503768</v>
      </c>
      <c r="AK180" s="12"/>
      <c r="AL180" s="12">
        <v>47682</v>
      </c>
      <c r="AM180" s="12">
        <v>400104</v>
      </c>
      <c r="AN180" s="12"/>
      <c r="AO180" s="12"/>
      <c r="AP180" s="12"/>
    </row>
    <row r="181" spans="2:42" ht="12" customHeight="1" x14ac:dyDescent="0.2">
      <c r="B181" s="9">
        <v>40817</v>
      </c>
      <c r="D181" s="2">
        <v>207</v>
      </c>
      <c r="E181" s="12">
        <v>6606.04</v>
      </c>
      <c r="F181" s="12">
        <v>138699</v>
      </c>
      <c r="G181" s="12">
        <v>19244</v>
      </c>
      <c r="H181" s="12">
        <v>0</v>
      </c>
      <c r="I181" s="12">
        <v>119455</v>
      </c>
      <c r="J181" s="2">
        <v>52</v>
      </c>
      <c r="K181" s="12">
        <v>1819</v>
      </c>
      <c r="L181" s="12"/>
      <c r="M181" s="12">
        <v>490878</v>
      </c>
      <c r="N181" s="12">
        <v>252872</v>
      </c>
      <c r="O181" s="12">
        <v>238006</v>
      </c>
      <c r="P181" s="12">
        <v>0</v>
      </c>
      <c r="Q181" s="12">
        <v>130837</v>
      </c>
      <c r="R181" s="12">
        <v>62581</v>
      </c>
      <c r="S181" s="12">
        <v>68256</v>
      </c>
      <c r="T181" s="12">
        <v>0</v>
      </c>
      <c r="U181" s="12">
        <v>360041</v>
      </c>
      <c r="V181" s="12">
        <v>190291</v>
      </c>
      <c r="W181" s="12">
        <v>169750</v>
      </c>
      <c r="X181" s="12">
        <v>0</v>
      </c>
      <c r="Y181" s="12"/>
      <c r="Z181" s="12">
        <v>6065</v>
      </c>
      <c r="AA181" s="12">
        <v>98686</v>
      </c>
      <c r="AB181" s="12">
        <v>386127</v>
      </c>
      <c r="AC181" s="12">
        <v>44724</v>
      </c>
      <c r="AD181" s="12">
        <v>341403</v>
      </c>
      <c r="AE181" s="12">
        <v>0</v>
      </c>
      <c r="AF181" s="12">
        <v>16572</v>
      </c>
      <c r="AG181" s="12">
        <v>1739</v>
      </c>
      <c r="AH181" s="12">
        <v>14833</v>
      </c>
      <c r="AI181" s="12">
        <v>96</v>
      </c>
      <c r="AJ181" s="12">
        <v>507546</v>
      </c>
      <c r="AK181" s="12"/>
      <c r="AL181" s="12">
        <v>51776</v>
      </c>
      <c r="AM181" s="12">
        <v>342916</v>
      </c>
      <c r="AN181" s="12"/>
      <c r="AO181" s="12"/>
      <c r="AP181" s="12"/>
    </row>
    <row r="182" spans="2:42" ht="12" customHeight="1" x14ac:dyDescent="0.2">
      <c r="B182" s="9">
        <v>40848</v>
      </c>
      <c r="D182" s="2">
        <v>205</v>
      </c>
      <c r="E182" s="12">
        <v>5720.8</v>
      </c>
      <c r="F182" s="12">
        <v>87299</v>
      </c>
      <c r="G182" s="12">
        <v>20083</v>
      </c>
      <c r="H182" s="12">
        <v>0</v>
      </c>
      <c r="I182" s="12">
        <v>67216</v>
      </c>
      <c r="J182" s="2">
        <v>39</v>
      </c>
      <c r="K182" s="12">
        <v>2015</v>
      </c>
      <c r="L182" s="12"/>
      <c r="M182" s="12">
        <v>752407</v>
      </c>
      <c r="N182" s="12">
        <v>447826</v>
      </c>
      <c r="O182" s="12">
        <v>304581</v>
      </c>
      <c r="P182" s="12">
        <v>0</v>
      </c>
      <c r="Q182" s="12">
        <v>154928</v>
      </c>
      <c r="R182" s="12">
        <v>87554</v>
      </c>
      <c r="S182" s="12">
        <v>67374</v>
      </c>
      <c r="T182" s="12">
        <v>0</v>
      </c>
      <c r="U182" s="12">
        <v>597479</v>
      </c>
      <c r="V182" s="12">
        <v>360272</v>
      </c>
      <c r="W182" s="12">
        <v>237207</v>
      </c>
      <c r="X182" s="12">
        <v>0</v>
      </c>
      <c r="Y182" s="12"/>
      <c r="Z182" s="12">
        <v>9847</v>
      </c>
      <c r="AA182" s="12">
        <v>113357</v>
      </c>
      <c r="AB182" s="12">
        <v>629203</v>
      </c>
      <c r="AC182" s="12">
        <v>38092</v>
      </c>
      <c r="AD182" s="12">
        <v>591111</v>
      </c>
      <c r="AE182" s="12">
        <v>0</v>
      </c>
      <c r="AF182" s="12">
        <v>10912</v>
      </c>
      <c r="AG182" s="12">
        <v>1682</v>
      </c>
      <c r="AH182" s="12">
        <v>9230</v>
      </c>
      <c r="AI182" s="12">
        <v>94</v>
      </c>
      <c r="AJ182" s="12">
        <v>763413</v>
      </c>
      <c r="AK182" s="12"/>
      <c r="AL182" s="12">
        <v>45238</v>
      </c>
      <c r="AM182" s="12">
        <v>595269</v>
      </c>
      <c r="AN182" s="12"/>
      <c r="AO182" s="12"/>
      <c r="AP182" s="12"/>
    </row>
    <row r="183" spans="2:42" ht="12" customHeight="1" x14ac:dyDescent="0.2">
      <c r="B183" s="9">
        <v>40878</v>
      </c>
      <c r="D183" s="2">
        <v>191</v>
      </c>
      <c r="E183" s="12">
        <v>4488.68</v>
      </c>
      <c r="F183" s="12">
        <v>56368</v>
      </c>
      <c r="G183" s="12">
        <v>21101</v>
      </c>
      <c r="H183" s="12">
        <v>0</v>
      </c>
      <c r="I183" s="12">
        <v>35267</v>
      </c>
      <c r="J183" s="2">
        <v>19</v>
      </c>
      <c r="K183" s="12">
        <v>2631</v>
      </c>
      <c r="L183" s="12"/>
      <c r="M183" s="12">
        <v>890766</v>
      </c>
      <c r="N183" s="12">
        <v>439232</v>
      </c>
      <c r="O183" s="12">
        <v>451534</v>
      </c>
      <c r="P183" s="12">
        <v>0</v>
      </c>
      <c r="Q183" s="12">
        <v>197705</v>
      </c>
      <c r="R183" s="12">
        <v>103789</v>
      </c>
      <c r="S183" s="12">
        <v>93916</v>
      </c>
      <c r="T183" s="12">
        <v>0</v>
      </c>
      <c r="U183" s="12">
        <v>693061</v>
      </c>
      <c r="V183" s="12">
        <v>335443</v>
      </c>
      <c r="W183" s="12">
        <v>357618</v>
      </c>
      <c r="X183" s="12">
        <v>0</v>
      </c>
      <c r="Y183" s="12"/>
      <c r="Z183" s="12">
        <v>6274</v>
      </c>
      <c r="AA183" s="12">
        <v>77623</v>
      </c>
      <c r="AB183" s="12">
        <v>806869</v>
      </c>
      <c r="AC183" s="12">
        <v>37655</v>
      </c>
      <c r="AD183" s="12">
        <v>769214</v>
      </c>
      <c r="AE183" s="12">
        <v>0</v>
      </c>
      <c r="AF183" s="12">
        <v>7006</v>
      </c>
      <c r="AG183" s="12">
        <v>1722</v>
      </c>
      <c r="AH183" s="12">
        <v>5284</v>
      </c>
      <c r="AI183" s="12">
        <v>41</v>
      </c>
      <c r="AJ183" s="12">
        <v>897813</v>
      </c>
      <c r="AK183" s="12"/>
      <c r="AL183" s="12">
        <v>64781</v>
      </c>
      <c r="AM183" s="12">
        <v>774047</v>
      </c>
      <c r="AN183" s="12"/>
      <c r="AO183" s="12"/>
      <c r="AP183" s="12"/>
    </row>
    <row r="184" spans="2:42" ht="12" customHeight="1" x14ac:dyDescent="0.2">
      <c r="B184" s="13">
        <v>40909</v>
      </c>
      <c r="D184" s="2">
        <v>181</v>
      </c>
      <c r="E184" s="12">
        <v>3693.48</v>
      </c>
      <c r="F184" s="12">
        <v>54022</v>
      </c>
      <c r="G184" s="12">
        <v>18757</v>
      </c>
      <c r="H184" s="12">
        <v>0</v>
      </c>
      <c r="I184" s="12">
        <v>35265</v>
      </c>
      <c r="J184" s="2">
        <v>13</v>
      </c>
      <c r="K184" s="12">
        <v>2324</v>
      </c>
      <c r="L184" s="12"/>
      <c r="M184" s="12">
        <v>823411</v>
      </c>
      <c r="N184" s="12">
        <v>411429</v>
      </c>
      <c r="O184" s="12">
        <v>411982</v>
      </c>
      <c r="P184" s="12">
        <v>0</v>
      </c>
      <c r="Q184" s="12">
        <v>190189</v>
      </c>
      <c r="R184" s="12">
        <v>102957</v>
      </c>
      <c r="S184" s="12">
        <v>87232</v>
      </c>
      <c r="T184" s="12">
        <v>0</v>
      </c>
      <c r="U184" s="12">
        <v>633222</v>
      </c>
      <c r="V184" s="12">
        <v>308472</v>
      </c>
      <c r="W184" s="12">
        <v>324750</v>
      </c>
      <c r="X184" s="12">
        <v>0</v>
      </c>
      <c r="Y184" s="12"/>
      <c r="Z184" s="12">
        <v>12705</v>
      </c>
      <c r="AA184" s="12">
        <v>73981</v>
      </c>
      <c r="AB184" s="12">
        <v>736725</v>
      </c>
      <c r="AC184" s="12">
        <v>36957</v>
      </c>
      <c r="AD184" s="12">
        <v>699768</v>
      </c>
      <c r="AE184" s="12">
        <v>0</v>
      </c>
      <c r="AF184" s="12">
        <v>5098</v>
      </c>
      <c r="AG184" s="12">
        <v>1232</v>
      </c>
      <c r="AH184" s="12">
        <v>3866</v>
      </c>
      <c r="AI184" s="12">
        <v>44</v>
      </c>
      <c r="AJ184" s="12">
        <v>828553</v>
      </c>
      <c r="AK184" s="12"/>
      <c r="AL184" s="12">
        <v>53798</v>
      </c>
      <c r="AM184" s="12">
        <v>704801</v>
      </c>
      <c r="AN184" s="12"/>
      <c r="AO184" s="12"/>
      <c r="AP184" s="12"/>
    </row>
    <row r="185" spans="2:42" ht="12" customHeight="1" x14ac:dyDescent="0.2">
      <c r="B185" s="13">
        <v>40940</v>
      </c>
      <c r="D185" s="2">
        <v>137</v>
      </c>
      <c r="E185" s="12">
        <v>3243.37</v>
      </c>
      <c r="F185" s="12">
        <v>39303</v>
      </c>
      <c r="G185" s="12">
        <v>14648</v>
      </c>
      <c r="H185" s="12">
        <v>0</v>
      </c>
      <c r="I185" s="12">
        <v>24655</v>
      </c>
      <c r="J185" s="2">
        <v>9</v>
      </c>
      <c r="K185" s="12">
        <v>1754</v>
      </c>
      <c r="L185" s="12"/>
      <c r="M185" s="12">
        <v>584824</v>
      </c>
      <c r="N185" s="12">
        <v>307290</v>
      </c>
      <c r="O185" s="12">
        <v>277534</v>
      </c>
      <c r="P185" s="12">
        <v>0</v>
      </c>
      <c r="Q185" s="12">
        <v>111624</v>
      </c>
      <c r="R185" s="12">
        <v>45845</v>
      </c>
      <c r="S185" s="12">
        <v>65779</v>
      </c>
      <c r="T185" s="12">
        <v>0</v>
      </c>
      <c r="U185" s="12">
        <v>473200</v>
      </c>
      <c r="V185" s="12">
        <v>261445</v>
      </c>
      <c r="W185" s="12">
        <v>211755</v>
      </c>
      <c r="X185" s="12">
        <v>0</v>
      </c>
      <c r="Y185" s="12"/>
      <c r="Z185" s="12">
        <v>11016</v>
      </c>
      <c r="AA185" s="12">
        <v>47399</v>
      </c>
      <c r="AB185" s="12">
        <v>526409</v>
      </c>
      <c r="AC185" s="12">
        <v>36664</v>
      </c>
      <c r="AD185" s="12">
        <v>489745</v>
      </c>
      <c r="AE185" s="12">
        <v>0</v>
      </c>
      <c r="AF185" s="12">
        <v>5772</v>
      </c>
      <c r="AG185" s="12">
        <v>1223</v>
      </c>
      <c r="AH185" s="12">
        <v>4549</v>
      </c>
      <c r="AI185" s="12">
        <v>25</v>
      </c>
      <c r="AJ185" s="12">
        <v>590621</v>
      </c>
      <c r="AK185" s="12"/>
      <c r="AL185" s="12">
        <v>39179</v>
      </c>
      <c r="AM185" s="12">
        <v>494595</v>
      </c>
      <c r="AN185" s="12"/>
      <c r="AO185" s="12"/>
      <c r="AP185" s="12"/>
    </row>
    <row r="186" spans="2:42" ht="12" customHeight="1" x14ac:dyDescent="0.2">
      <c r="B186" s="13">
        <v>40969</v>
      </c>
      <c r="D186" s="2">
        <v>184</v>
      </c>
      <c r="E186" s="12">
        <v>4433.3900000000003</v>
      </c>
      <c r="F186" s="12">
        <v>56836</v>
      </c>
      <c r="G186" s="12">
        <v>17086</v>
      </c>
      <c r="H186" s="12">
        <v>0</v>
      </c>
      <c r="I186" s="12">
        <v>39750</v>
      </c>
      <c r="J186" s="2">
        <v>23</v>
      </c>
      <c r="K186" s="12">
        <v>2175</v>
      </c>
      <c r="L186" s="12"/>
      <c r="M186" s="12">
        <v>781038</v>
      </c>
      <c r="N186" s="12">
        <v>383554</v>
      </c>
      <c r="O186" s="12">
        <v>397484</v>
      </c>
      <c r="P186" s="12">
        <v>0</v>
      </c>
      <c r="Q186" s="12">
        <v>154858</v>
      </c>
      <c r="R186" s="12">
        <v>85210</v>
      </c>
      <c r="S186" s="12">
        <v>69648</v>
      </c>
      <c r="T186" s="12">
        <v>0</v>
      </c>
      <c r="U186" s="12">
        <v>626180</v>
      </c>
      <c r="V186" s="12">
        <v>298344</v>
      </c>
      <c r="W186" s="12">
        <v>327836</v>
      </c>
      <c r="X186" s="12">
        <v>0</v>
      </c>
      <c r="Y186" s="12"/>
      <c r="Z186" s="12">
        <v>12262</v>
      </c>
      <c r="AA186" s="12">
        <v>92939</v>
      </c>
      <c r="AB186" s="12">
        <v>675837</v>
      </c>
      <c r="AC186" s="12">
        <v>39030</v>
      </c>
      <c r="AD186" s="12">
        <v>636807</v>
      </c>
      <c r="AE186" s="12">
        <v>0</v>
      </c>
      <c r="AF186" s="12">
        <v>7458</v>
      </c>
      <c r="AG186" s="12">
        <v>1695</v>
      </c>
      <c r="AH186" s="12">
        <v>5763</v>
      </c>
      <c r="AI186" s="12">
        <v>37</v>
      </c>
      <c r="AJ186" s="12">
        <v>788533</v>
      </c>
      <c r="AK186" s="12"/>
      <c r="AL186" s="12">
        <v>48925</v>
      </c>
      <c r="AM186" s="12">
        <v>641577</v>
      </c>
      <c r="AN186" s="12"/>
      <c r="AO186" s="12"/>
      <c r="AP186" s="12"/>
    </row>
    <row r="187" spans="2:42" ht="12" customHeight="1" x14ac:dyDescent="0.2">
      <c r="B187" s="13">
        <v>41000</v>
      </c>
      <c r="D187" s="12">
        <v>172</v>
      </c>
      <c r="E187" s="12">
        <v>5410.67</v>
      </c>
      <c r="F187" s="12">
        <v>92757</v>
      </c>
      <c r="G187" s="12">
        <v>19374</v>
      </c>
      <c r="H187" s="12">
        <v>0</v>
      </c>
      <c r="I187" s="12">
        <v>73383</v>
      </c>
      <c r="J187" s="12">
        <v>38</v>
      </c>
      <c r="K187" s="12">
        <v>2535</v>
      </c>
      <c r="L187" s="12"/>
      <c r="M187" s="12">
        <v>573211</v>
      </c>
      <c r="N187" s="12">
        <v>252120</v>
      </c>
      <c r="O187" s="12">
        <v>321091</v>
      </c>
      <c r="P187" s="12">
        <v>0</v>
      </c>
      <c r="Q187" s="12">
        <v>96724</v>
      </c>
      <c r="R187" s="12">
        <v>34709</v>
      </c>
      <c r="S187" s="12">
        <v>62015</v>
      </c>
      <c r="T187" s="12">
        <v>0</v>
      </c>
      <c r="U187" s="12">
        <v>476487</v>
      </c>
      <c r="V187" s="12">
        <v>217411</v>
      </c>
      <c r="W187" s="12">
        <v>259076</v>
      </c>
      <c r="X187" s="12">
        <v>0</v>
      </c>
      <c r="Y187" s="12"/>
      <c r="Z187" s="12">
        <v>6333</v>
      </c>
      <c r="AA187" s="12">
        <v>108645</v>
      </c>
      <c r="AB187" s="12">
        <v>458233</v>
      </c>
      <c r="AC187" s="12">
        <v>35737</v>
      </c>
      <c r="AD187" s="12">
        <v>422496</v>
      </c>
      <c r="AE187" s="12">
        <v>0</v>
      </c>
      <c r="AF187" s="12">
        <v>11177</v>
      </c>
      <c r="AG187" s="12">
        <v>1378</v>
      </c>
      <c r="AH187" s="12">
        <v>9799</v>
      </c>
      <c r="AI187" s="12">
        <v>16</v>
      </c>
      <c r="AJ187" s="12">
        <v>584404</v>
      </c>
      <c r="AK187" s="12"/>
      <c r="AL187" s="12">
        <v>33415</v>
      </c>
      <c r="AM187" s="12">
        <v>427146</v>
      </c>
      <c r="AN187" s="12"/>
      <c r="AO187" s="12"/>
      <c r="AP187" s="12"/>
    </row>
    <row r="188" spans="2:42" ht="12" customHeight="1" x14ac:dyDescent="0.2">
      <c r="B188" s="13">
        <v>41030</v>
      </c>
      <c r="D188" s="2">
        <v>163</v>
      </c>
      <c r="E188" s="12">
        <v>4457.91</v>
      </c>
      <c r="F188" s="12">
        <v>74594</v>
      </c>
      <c r="G188" s="12">
        <v>14099</v>
      </c>
      <c r="H188" s="12">
        <v>0</v>
      </c>
      <c r="I188" s="12">
        <v>60495</v>
      </c>
      <c r="J188" s="2">
        <v>35</v>
      </c>
      <c r="K188" s="12">
        <v>1437</v>
      </c>
      <c r="L188" s="12"/>
      <c r="M188" s="12">
        <v>331999</v>
      </c>
      <c r="N188" s="12">
        <v>129051</v>
      </c>
      <c r="O188" s="12">
        <v>202948</v>
      </c>
      <c r="P188" s="12">
        <v>0</v>
      </c>
      <c r="Q188" s="12">
        <v>85116</v>
      </c>
      <c r="R188" s="12">
        <v>21058</v>
      </c>
      <c r="S188" s="12">
        <v>64058</v>
      </c>
      <c r="T188" s="12">
        <v>0</v>
      </c>
      <c r="U188" s="12">
        <v>246883</v>
      </c>
      <c r="V188" s="12">
        <v>107993</v>
      </c>
      <c r="W188" s="12">
        <v>138890</v>
      </c>
      <c r="X188" s="12">
        <v>0</v>
      </c>
      <c r="Y188" s="12"/>
      <c r="Z188" s="12">
        <v>6377</v>
      </c>
      <c r="AA188" s="12">
        <v>66604</v>
      </c>
      <c r="AB188" s="12">
        <v>259018</v>
      </c>
      <c r="AC188" s="12">
        <v>43075</v>
      </c>
      <c r="AD188" s="12">
        <v>215943</v>
      </c>
      <c r="AE188" s="12">
        <v>0</v>
      </c>
      <c r="AF188" s="12">
        <v>10413</v>
      </c>
      <c r="AG188" s="12">
        <v>1477</v>
      </c>
      <c r="AH188" s="12">
        <v>8936</v>
      </c>
      <c r="AI188" s="12">
        <v>35</v>
      </c>
      <c r="AJ188" s="12">
        <v>342447</v>
      </c>
      <c r="AK188" s="12"/>
      <c r="AL188" s="12">
        <v>20435</v>
      </c>
      <c r="AM188" s="12">
        <v>221353</v>
      </c>
      <c r="AN188" s="12"/>
      <c r="AO188" s="12"/>
      <c r="AP188" s="12"/>
    </row>
    <row r="189" spans="2:42" ht="12" customHeight="1" x14ac:dyDescent="0.2">
      <c r="B189" s="13">
        <v>41061</v>
      </c>
      <c r="D189" s="12">
        <v>161</v>
      </c>
      <c r="E189" s="12">
        <v>3589</v>
      </c>
      <c r="F189" s="12">
        <v>68914</v>
      </c>
      <c r="G189" s="12">
        <v>22830</v>
      </c>
      <c r="H189" s="12">
        <v>0</v>
      </c>
      <c r="I189" s="12">
        <v>46084</v>
      </c>
      <c r="J189" s="12">
        <v>12</v>
      </c>
      <c r="K189" s="12">
        <v>2010</v>
      </c>
      <c r="L189" s="12"/>
      <c r="M189" s="12">
        <v>305503</v>
      </c>
      <c r="N189" s="12">
        <v>130692</v>
      </c>
      <c r="O189" s="12">
        <v>174811</v>
      </c>
      <c r="P189" s="12">
        <v>0</v>
      </c>
      <c r="Q189" s="12">
        <v>90977</v>
      </c>
      <c r="R189" s="12">
        <v>35840</v>
      </c>
      <c r="S189" s="12">
        <v>55137</v>
      </c>
      <c r="T189" s="12">
        <v>0</v>
      </c>
      <c r="U189" s="12">
        <v>214526</v>
      </c>
      <c r="V189" s="12">
        <v>94852</v>
      </c>
      <c r="W189" s="12">
        <v>119674</v>
      </c>
      <c r="X189" s="12">
        <v>0</v>
      </c>
      <c r="Y189" s="12"/>
      <c r="Z189" s="12">
        <v>3026</v>
      </c>
      <c r="AA189" s="12">
        <v>78403</v>
      </c>
      <c r="AB189" s="12">
        <v>224074</v>
      </c>
      <c r="AC189" s="12">
        <v>38099</v>
      </c>
      <c r="AD189" s="12">
        <v>185975</v>
      </c>
      <c r="AE189" s="12">
        <v>0</v>
      </c>
      <c r="AF189" s="12">
        <v>11746</v>
      </c>
      <c r="AG189" s="12">
        <v>3153</v>
      </c>
      <c r="AH189" s="12">
        <v>8593</v>
      </c>
      <c r="AI189" s="12">
        <v>38</v>
      </c>
      <c r="AJ189" s="12">
        <v>317287</v>
      </c>
      <c r="AK189" s="12"/>
      <c r="AL189" s="12">
        <v>22446</v>
      </c>
      <c r="AM189" s="12">
        <v>190372</v>
      </c>
      <c r="AN189" s="12"/>
      <c r="AO189" s="12"/>
      <c r="AP189" s="12"/>
    </row>
    <row r="190" spans="2:42" ht="12" customHeight="1" x14ac:dyDescent="0.2">
      <c r="B190" s="13">
        <v>41091</v>
      </c>
      <c r="D190" s="12">
        <v>158</v>
      </c>
      <c r="E190" s="12">
        <v>3515.47</v>
      </c>
      <c r="F190" s="12">
        <v>80538</v>
      </c>
      <c r="G190" s="12">
        <v>33844</v>
      </c>
      <c r="H190" s="12">
        <v>0</v>
      </c>
      <c r="I190" s="12">
        <v>46694</v>
      </c>
      <c r="J190" s="12">
        <v>15</v>
      </c>
      <c r="K190" s="12">
        <v>3597</v>
      </c>
      <c r="L190" s="12"/>
      <c r="M190" s="12">
        <v>269767</v>
      </c>
      <c r="N190" s="12">
        <v>115898</v>
      </c>
      <c r="O190" s="12">
        <v>153869</v>
      </c>
      <c r="P190" s="12">
        <v>0</v>
      </c>
      <c r="Q190" s="12">
        <v>69896</v>
      </c>
      <c r="R190" s="12">
        <v>29178</v>
      </c>
      <c r="S190" s="12">
        <v>40718</v>
      </c>
      <c r="T190" s="12">
        <v>0</v>
      </c>
      <c r="U190" s="12">
        <v>199871</v>
      </c>
      <c r="V190" s="12">
        <v>86720</v>
      </c>
      <c r="W190" s="12">
        <v>113151</v>
      </c>
      <c r="X190" s="12">
        <v>0</v>
      </c>
      <c r="Y190" s="12"/>
      <c r="Z190" s="12">
        <v>14984</v>
      </c>
      <c r="AA190" s="12">
        <v>30729</v>
      </c>
      <c r="AB190" s="12">
        <v>224054</v>
      </c>
      <c r="AC190" s="12">
        <v>45608</v>
      </c>
      <c r="AD190" s="12">
        <v>178446</v>
      </c>
      <c r="AE190" s="12">
        <v>0</v>
      </c>
      <c r="AF190" s="12">
        <v>8322</v>
      </c>
      <c r="AG190" s="12">
        <v>2808</v>
      </c>
      <c r="AH190" s="12">
        <v>5514</v>
      </c>
      <c r="AI190" s="12">
        <v>52</v>
      </c>
      <c r="AJ190" s="12">
        <v>278141</v>
      </c>
      <c r="AK190" s="12"/>
      <c r="AL190" s="12">
        <v>23659</v>
      </c>
      <c r="AM190" s="12">
        <v>183367</v>
      </c>
    </row>
    <row r="191" spans="2:42" ht="12" customHeight="1" x14ac:dyDescent="0.2">
      <c r="B191" s="13">
        <v>41122</v>
      </c>
      <c r="D191" s="12">
        <v>157</v>
      </c>
      <c r="E191" s="12">
        <v>3704.36</v>
      </c>
      <c r="F191" s="12">
        <v>88282</v>
      </c>
      <c r="G191" s="12">
        <v>29528</v>
      </c>
      <c r="H191" s="12">
        <v>0</v>
      </c>
      <c r="I191" s="12">
        <v>58754</v>
      </c>
      <c r="J191" s="12">
        <v>21</v>
      </c>
      <c r="K191" s="12">
        <v>3655</v>
      </c>
      <c r="L191" s="12"/>
      <c r="M191" s="12">
        <v>265770</v>
      </c>
      <c r="N191" s="12">
        <v>93812</v>
      </c>
      <c r="O191" s="12">
        <v>171958</v>
      </c>
      <c r="P191" s="12">
        <v>0</v>
      </c>
      <c r="Q191" s="12">
        <v>84092</v>
      </c>
      <c r="R191" s="12">
        <v>28680</v>
      </c>
      <c r="S191" s="12">
        <v>55412</v>
      </c>
      <c r="T191" s="12">
        <v>0</v>
      </c>
      <c r="U191" s="12">
        <v>181678</v>
      </c>
      <c r="V191" s="12">
        <v>65132</v>
      </c>
      <c r="W191" s="12">
        <v>116546</v>
      </c>
      <c r="X191" s="12">
        <v>0</v>
      </c>
      <c r="Y191" s="12"/>
      <c r="Z191" s="12">
        <v>5313</v>
      </c>
      <c r="AA191" s="12">
        <v>79281</v>
      </c>
      <c r="AB191" s="12">
        <v>181176</v>
      </c>
      <c r="AC191" s="12">
        <v>38616</v>
      </c>
      <c r="AD191" s="12">
        <v>142560</v>
      </c>
      <c r="AE191" s="12">
        <v>0</v>
      </c>
      <c r="AF191" s="12">
        <v>11654</v>
      </c>
      <c r="AG191" s="12">
        <v>2682</v>
      </c>
      <c r="AH191" s="12">
        <v>8972</v>
      </c>
      <c r="AI191" s="12">
        <v>37</v>
      </c>
      <c r="AJ191" s="12">
        <v>277461</v>
      </c>
      <c r="AK191" s="12"/>
      <c r="AL191" s="12">
        <v>21461</v>
      </c>
      <c r="AM191" s="12">
        <v>147370</v>
      </c>
    </row>
    <row r="192" spans="2:42" ht="12" customHeight="1" x14ac:dyDescent="0.2">
      <c r="B192" s="13">
        <v>41153</v>
      </c>
      <c r="D192" s="12">
        <v>146</v>
      </c>
      <c r="E192" s="12">
        <v>3852.02</v>
      </c>
      <c r="F192" s="12">
        <v>103298</v>
      </c>
      <c r="G192" s="12">
        <v>28444</v>
      </c>
      <c r="H192" s="12">
        <v>0</v>
      </c>
      <c r="I192" s="12">
        <v>74854</v>
      </c>
      <c r="J192" s="12">
        <v>31</v>
      </c>
      <c r="K192" s="12">
        <v>3165</v>
      </c>
      <c r="L192" s="12"/>
      <c r="M192" s="12">
        <v>189148</v>
      </c>
      <c r="N192" s="12">
        <v>81311</v>
      </c>
      <c r="O192" s="12">
        <v>107837</v>
      </c>
      <c r="P192" s="12">
        <v>0</v>
      </c>
      <c r="Q192" s="12">
        <v>51354</v>
      </c>
      <c r="R192" s="12">
        <v>13589</v>
      </c>
      <c r="S192" s="12">
        <v>37765</v>
      </c>
      <c r="T192" s="12">
        <v>0</v>
      </c>
      <c r="U192" s="12">
        <v>137794</v>
      </c>
      <c r="V192" s="12">
        <v>67722</v>
      </c>
      <c r="W192" s="12">
        <v>70072</v>
      </c>
      <c r="X192" s="12">
        <v>0</v>
      </c>
      <c r="Y192" s="12"/>
      <c r="Z192" s="12">
        <v>9650</v>
      </c>
      <c r="AA192" s="12">
        <v>45385</v>
      </c>
      <c r="AB192" s="12">
        <v>134113</v>
      </c>
      <c r="AC192" s="12">
        <v>37862</v>
      </c>
      <c r="AD192" s="12">
        <v>96251</v>
      </c>
      <c r="AE192" s="12">
        <v>0</v>
      </c>
      <c r="AF192" s="12">
        <v>10222</v>
      </c>
      <c r="AG192" s="12">
        <v>2587</v>
      </c>
      <c r="AH192" s="12">
        <v>7635</v>
      </c>
      <c r="AI192" s="12">
        <v>49</v>
      </c>
      <c r="AJ192" s="12">
        <v>199419</v>
      </c>
      <c r="AK192" s="12"/>
      <c r="AL192" s="12">
        <v>16841</v>
      </c>
      <c r="AM192" s="12">
        <v>101211</v>
      </c>
    </row>
    <row r="193" spans="2:52" ht="12" customHeight="1" x14ac:dyDescent="0.2">
      <c r="B193" s="13">
        <v>41183</v>
      </c>
      <c r="D193" s="12">
        <v>142</v>
      </c>
      <c r="E193" s="12">
        <v>4399.6099999999997</v>
      </c>
      <c r="F193" s="12">
        <v>108785</v>
      </c>
      <c r="G193" s="12">
        <v>16101</v>
      </c>
      <c r="H193" s="12">
        <v>0</v>
      </c>
      <c r="I193" s="12">
        <v>92684</v>
      </c>
      <c r="J193" s="12">
        <v>45</v>
      </c>
      <c r="K193" s="12">
        <v>1725</v>
      </c>
      <c r="L193" s="12"/>
      <c r="M193" s="12">
        <v>195429</v>
      </c>
      <c r="N193" s="12">
        <v>83329</v>
      </c>
      <c r="O193" s="12">
        <v>112100</v>
      </c>
      <c r="P193" s="12">
        <v>0</v>
      </c>
      <c r="Q193" s="12">
        <v>55639</v>
      </c>
      <c r="R193" s="12">
        <v>16760</v>
      </c>
      <c r="S193" s="12">
        <v>38879</v>
      </c>
      <c r="T193" s="12">
        <v>0</v>
      </c>
      <c r="U193" s="12">
        <v>139790</v>
      </c>
      <c r="V193" s="12">
        <v>66569</v>
      </c>
      <c r="W193" s="12">
        <v>73221</v>
      </c>
      <c r="X193" s="12">
        <v>0</v>
      </c>
      <c r="Y193" s="12"/>
      <c r="Z193" s="12">
        <v>11622</v>
      </c>
      <c r="AA193" s="12">
        <v>58377</v>
      </c>
      <c r="AB193" s="12">
        <v>125430</v>
      </c>
      <c r="AC193" s="12">
        <v>40936</v>
      </c>
      <c r="AD193" s="12">
        <v>84494</v>
      </c>
      <c r="AE193" s="12">
        <v>0</v>
      </c>
      <c r="AF193" s="12">
        <v>11572</v>
      </c>
      <c r="AG193" s="12">
        <v>2187</v>
      </c>
      <c r="AH193" s="12">
        <v>9385</v>
      </c>
      <c r="AI193" s="12">
        <v>33</v>
      </c>
      <c r="AJ193" s="12">
        <v>207034</v>
      </c>
      <c r="AK193" s="12"/>
      <c r="AL193" s="12">
        <v>12453</v>
      </c>
      <c r="AM193" s="12">
        <v>89435</v>
      </c>
    </row>
    <row r="194" spans="2:52" ht="12" customHeight="1" x14ac:dyDescent="0.2">
      <c r="B194" s="13">
        <v>41214</v>
      </c>
      <c r="C194" s="12"/>
      <c r="D194" s="12">
        <v>116</v>
      </c>
      <c r="E194" s="12">
        <v>3623.54</v>
      </c>
      <c r="F194" s="12">
        <v>73458</v>
      </c>
      <c r="G194" s="12">
        <v>16037</v>
      </c>
      <c r="H194" s="12">
        <v>0</v>
      </c>
      <c r="I194" s="12">
        <v>57421</v>
      </c>
      <c r="J194" s="12">
        <v>35</v>
      </c>
      <c r="K194" s="12">
        <v>2007</v>
      </c>
      <c r="L194" s="12"/>
      <c r="M194" s="12">
        <v>173540</v>
      </c>
      <c r="N194" s="12">
        <v>50376</v>
      </c>
      <c r="O194" s="12">
        <v>123164</v>
      </c>
      <c r="P194" s="12">
        <v>0</v>
      </c>
      <c r="Q194" s="12">
        <v>40779</v>
      </c>
      <c r="R194" s="12">
        <v>11550</v>
      </c>
      <c r="S194" s="12">
        <v>29229</v>
      </c>
      <c r="T194" s="12">
        <v>0</v>
      </c>
      <c r="U194" s="12">
        <v>132761</v>
      </c>
      <c r="V194" s="12">
        <v>38826</v>
      </c>
      <c r="W194" s="12">
        <v>93935</v>
      </c>
      <c r="X194" s="12">
        <v>0</v>
      </c>
      <c r="Y194" s="12"/>
      <c r="Z194" s="12">
        <v>8708</v>
      </c>
      <c r="AA194" s="12">
        <v>66208</v>
      </c>
      <c r="AB194" s="12">
        <v>98624</v>
      </c>
      <c r="AC194" s="12">
        <v>32863</v>
      </c>
      <c r="AD194" s="12">
        <v>65761</v>
      </c>
      <c r="AE194" s="12">
        <v>0</v>
      </c>
      <c r="AF194" s="12">
        <v>6586</v>
      </c>
      <c r="AG194" s="12">
        <v>1672</v>
      </c>
      <c r="AH194" s="12">
        <v>4914</v>
      </c>
      <c r="AI194" s="12">
        <v>47</v>
      </c>
      <c r="AJ194" s="12">
        <v>180173</v>
      </c>
      <c r="AK194" s="12"/>
      <c r="AL194" s="12">
        <v>7172</v>
      </c>
      <c r="AM194" s="12">
        <v>70713</v>
      </c>
      <c r="AN194" s="12"/>
      <c r="AO194" s="12"/>
      <c r="AP194" s="12"/>
    </row>
    <row r="195" spans="2:52" ht="12" customHeight="1" x14ac:dyDescent="0.2">
      <c r="B195" s="13">
        <v>41244</v>
      </c>
      <c r="C195" s="12"/>
      <c r="D195" s="12">
        <v>100</v>
      </c>
      <c r="E195" s="12">
        <v>2597.16</v>
      </c>
      <c r="F195" s="12">
        <v>59750</v>
      </c>
      <c r="G195" s="12">
        <v>18272</v>
      </c>
      <c r="H195" s="12">
        <v>0</v>
      </c>
      <c r="I195" s="12">
        <v>41478</v>
      </c>
      <c r="J195" s="12">
        <v>19</v>
      </c>
      <c r="K195" s="12">
        <v>2456</v>
      </c>
      <c r="L195" s="12"/>
      <c r="M195" s="12">
        <v>96061</v>
      </c>
      <c r="N195" s="12">
        <v>40282</v>
      </c>
      <c r="O195" s="12">
        <v>55779</v>
      </c>
      <c r="P195" s="12">
        <v>0</v>
      </c>
      <c r="Q195" s="12">
        <v>34454</v>
      </c>
      <c r="R195" s="12">
        <v>8767</v>
      </c>
      <c r="S195" s="12">
        <v>25687</v>
      </c>
      <c r="T195" s="12">
        <v>0</v>
      </c>
      <c r="U195" s="12">
        <v>61607</v>
      </c>
      <c r="V195" s="12">
        <v>31515</v>
      </c>
      <c r="W195" s="12">
        <v>30092</v>
      </c>
      <c r="X195" s="12">
        <v>0</v>
      </c>
      <c r="Y195" s="12"/>
      <c r="Z195" s="12">
        <v>3009</v>
      </c>
      <c r="AA195" s="12">
        <v>37302</v>
      </c>
      <c r="AB195" s="12">
        <v>55750</v>
      </c>
      <c r="AC195" s="12">
        <v>35165</v>
      </c>
      <c r="AD195" s="12">
        <v>20585</v>
      </c>
      <c r="AE195" s="12">
        <v>0</v>
      </c>
      <c r="AF195" s="12">
        <v>5950</v>
      </c>
      <c r="AG195" s="12">
        <v>1388</v>
      </c>
      <c r="AH195" s="12">
        <v>4562</v>
      </c>
      <c r="AI195" s="12">
        <v>25</v>
      </c>
      <c r="AJ195" s="12">
        <v>102036</v>
      </c>
      <c r="AK195" s="12"/>
      <c r="AL195" s="12">
        <v>2958</v>
      </c>
      <c r="AM195" s="12">
        <v>25396</v>
      </c>
      <c r="AN195" s="12"/>
      <c r="AO195" s="12"/>
      <c r="AP195" s="12"/>
    </row>
    <row r="196" spans="2:52" ht="12" customHeight="1" x14ac:dyDescent="0.2">
      <c r="B196" s="9">
        <v>41275</v>
      </c>
      <c r="C196" s="12"/>
      <c r="D196" s="12">
        <v>93</v>
      </c>
      <c r="E196" s="12">
        <v>1983.9</v>
      </c>
      <c r="F196" s="12">
        <v>38449</v>
      </c>
      <c r="G196" s="12">
        <v>15587</v>
      </c>
      <c r="H196" s="12">
        <v>0</v>
      </c>
      <c r="I196" s="12">
        <v>22862</v>
      </c>
      <c r="J196" s="12">
        <v>10</v>
      </c>
      <c r="K196" s="12">
        <v>1878</v>
      </c>
      <c r="L196" s="12"/>
      <c r="M196" s="12">
        <v>133283</v>
      </c>
      <c r="N196" s="12">
        <v>37200</v>
      </c>
      <c r="O196" s="12">
        <v>96083</v>
      </c>
      <c r="P196" s="12">
        <v>0</v>
      </c>
      <c r="Q196" s="12">
        <v>64037</v>
      </c>
      <c r="R196" s="12">
        <v>13788</v>
      </c>
      <c r="S196" s="12">
        <v>50249</v>
      </c>
      <c r="T196" s="12">
        <v>0</v>
      </c>
      <c r="U196" s="12">
        <v>69246</v>
      </c>
      <c r="V196" s="12">
        <v>23412</v>
      </c>
      <c r="W196" s="12">
        <v>45834</v>
      </c>
      <c r="X196" s="12">
        <v>0</v>
      </c>
      <c r="Y196" s="12"/>
      <c r="Z196" s="12">
        <v>4186</v>
      </c>
      <c r="AA196" s="12">
        <v>52460</v>
      </c>
      <c r="AB196" s="12">
        <v>76637</v>
      </c>
      <c r="AC196" s="12">
        <v>40639</v>
      </c>
      <c r="AD196" s="12">
        <v>35998</v>
      </c>
      <c r="AE196" s="12">
        <v>0</v>
      </c>
      <c r="AF196" s="12">
        <v>3821</v>
      </c>
      <c r="AG196" s="12">
        <v>1232</v>
      </c>
      <c r="AH196" s="12">
        <v>2589</v>
      </c>
      <c r="AI196" s="12">
        <v>29</v>
      </c>
      <c r="AJ196" s="12">
        <v>137133</v>
      </c>
      <c r="AK196" s="12"/>
      <c r="AL196" s="12">
        <v>8351</v>
      </c>
      <c r="AM196" s="12">
        <v>41733</v>
      </c>
    </row>
    <row r="197" spans="2:52" ht="12" customHeight="1" x14ac:dyDescent="0.2">
      <c r="B197" s="9">
        <v>41306</v>
      </c>
      <c r="C197" s="12"/>
      <c r="D197" s="12">
        <v>83</v>
      </c>
      <c r="E197" s="12">
        <v>1843.53</v>
      </c>
      <c r="F197" s="12">
        <v>34110</v>
      </c>
      <c r="G197" s="12">
        <v>11870</v>
      </c>
      <c r="H197" s="12">
        <v>0</v>
      </c>
      <c r="I197" s="12">
        <v>22240</v>
      </c>
      <c r="J197" s="12">
        <v>9</v>
      </c>
      <c r="K197" s="12">
        <v>1323</v>
      </c>
      <c r="L197" s="12"/>
      <c r="M197" s="12">
        <v>85805</v>
      </c>
      <c r="N197" s="12">
        <v>23486</v>
      </c>
      <c r="O197" s="12">
        <v>62319</v>
      </c>
      <c r="P197" s="12">
        <v>0</v>
      </c>
      <c r="Q197" s="12">
        <v>42566</v>
      </c>
      <c r="R197" s="12">
        <v>9519</v>
      </c>
      <c r="S197" s="12">
        <v>33047</v>
      </c>
      <c r="T197" s="12">
        <v>0</v>
      </c>
      <c r="U197" s="12">
        <v>43239</v>
      </c>
      <c r="V197" s="12">
        <v>13967</v>
      </c>
      <c r="W197" s="12">
        <v>29272</v>
      </c>
      <c r="X197" s="12">
        <v>0</v>
      </c>
      <c r="Y197" s="12"/>
      <c r="Z197" s="12">
        <v>2752</v>
      </c>
      <c r="AA197" s="12">
        <v>27791</v>
      </c>
      <c r="AB197" s="12">
        <v>55262</v>
      </c>
      <c r="AC197" s="12">
        <v>38830</v>
      </c>
      <c r="AD197" s="12">
        <v>16432</v>
      </c>
      <c r="AE197" s="12">
        <v>0</v>
      </c>
      <c r="AF197" s="12">
        <v>7304</v>
      </c>
      <c r="AG197" s="12">
        <v>2298</v>
      </c>
      <c r="AH197" s="12">
        <v>5006</v>
      </c>
      <c r="AI197" s="12">
        <v>27</v>
      </c>
      <c r="AJ197" s="12">
        <v>93136</v>
      </c>
      <c r="AK197" s="12"/>
      <c r="AL197" s="12">
        <v>5510</v>
      </c>
      <c r="AM197" s="12">
        <v>21066</v>
      </c>
    </row>
    <row r="198" spans="2:52" ht="12" customHeight="1" x14ac:dyDescent="0.2">
      <c r="B198" s="9">
        <v>41334</v>
      </c>
      <c r="C198" s="12"/>
      <c r="D198" s="12">
        <v>107</v>
      </c>
      <c r="E198" s="12">
        <v>2836.28</v>
      </c>
      <c r="F198" s="12">
        <v>53112</v>
      </c>
      <c r="G198" s="12">
        <v>18607</v>
      </c>
      <c r="H198" s="12">
        <v>0</v>
      </c>
      <c r="I198" s="12">
        <v>34505</v>
      </c>
      <c r="J198" s="12">
        <v>19</v>
      </c>
      <c r="K198" s="12">
        <v>2312</v>
      </c>
      <c r="L198" s="12"/>
      <c r="M198" s="12">
        <v>155005</v>
      </c>
      <c r="N198" s="12">
        <v>45360</v>
      </c>
      <c r="O198" s="12">
        <v>109645</v>
      </c>
      <c r="P198" s="12">
        <v>0</v>
      </c>
      <c r="Q198" s="12">
        <v>36119</v>
      </c>
      <c r="R198" s="12">
        <v>9168</v>
      </c>
      <c r="S198" s="12">
        <v>26951</v>
      </c>
      <c r="T198" s="12">
        <v>0</v>
      </c>
      <c r="U198" s="12">
        <v>118886</v>
      </c>
      <c r="V198" s="12">
        <v>36192</v>
      </c>
      <c r="W198" s="12">
        <v>82694</v>
      </c>
      <c r="X198" s="12">
        <v>0</v>
      </c>
      <c r="Y198" s="12"/>
      <c r="Z198" s="12">
        <v>5717</v>
      </c>
      <c r="AA198" s="12">
        <v>58731</v>
      </c>
      <c r="AB198" s="12">
        <v>90557</v>
      </c>
      <c r="AC198" s="12">
        <v>35255</v>
      </c>
      <c r="AD198" s="12">
        <v>55302</v>
      </c>
      <c r="AE198" s="12">
        <v>0</v>
      </c>
      <c r="AF198" s="12">
        <v>6949</v>
      </c>
      <c r="AG198" s="12">
        <v>1033</v>
      </c>
      <c r="AH198" s="12">
        <v>5916</v>
      </c>
      <c r="AI198" s="12">
        <v>26</v>
      </c>
      <c r="AJ198" s="12">
        <v>161980</v>
      </c>
      <c r="AK198" s="12"/>
      <c r="AL198" s="12">
        <v>17952</v>
      </c>
      <c r="AM198" s="12">
        <v>54772</v>
      </c>
    </row>
    <row r="199" spans="2:52" ht="12" customHeight="1" x14ac:dyDescent="0.2">
      <c r="B199" s="9">
        <v>41365</v>
      </c>
      <c r="C199" s="12"/>
      <c r="D199" s="12">
        <v>122</v>
      </c>
      <c r="E199" s="12">
        <v>3177.74</v>
      </c>
      <c r="F199" s="12">
        <v>64307</v>
      </c>
      <c r="G199" s="12">
        <v>14630</v>
      </c>
      <c r="H199" s="12">
        <v>0</v>
      </c>
      <c r="I199" s="12">
        <v>49677</v>
      </c>
      <c r="J199" s="12">
        <v>35</v>
      </c>
      <c r="K199" s="12">
        <v>1678</v>
      </c>
      <c r="L199" s="12"/>
      <c r="M199" s="12">
        <v>163916</v>
      </c>
      <c r="N199" s="12">
        <v>44149</v>
      </c>
      <c r="O199" s="12">
        <v>119767</v>
      </c>
      <c r="P199" s="12">
        <v>0</v>
      </c>
      <c r="Q199" s="12">
        <v>50503</v>
      </c>
      <c r="R199" s="12">
        <v>10472</v>
      </c>
      <c r="S199" s="12">
        <v>40031</v>
      </c>
      <c r="T199" s="12">
        <v>0</v>
      </c>
      <c r="U199" s="12">
        <v>113413</v>
      </c>
      <c r="V199" s="12">
        <v>33677</v>
      </c>
      <c r="W199" s="12">
        <v>79736</v>
      </c>
      <c r="X199" s="12">
        <v>0</v>
      </c>
      <c r="Y199" s="12"/>
      <c r="Z199" s="12">
        <v>0</v>
      </c>
      <c r="AA199" s="12">
        <v>71708</v>
      </c>
      <c r="AB199" s="12">
        <v>92208</v>
      </c>
      <c r="AC199" s="12">
        <v>42707</v>
      </c>
      <c r="AD199" s="12">
        <v>49501</v>
      </c>
      <c r="AE199" s="12">
        <v>0</v>
      </c>
      <c r="AF199" s="12">
        <v>8082</v>
      </c>
      <c r="AG199" s="12">
        <v>1967</v>
      </c>
      <c r="AH199" s="12">
        <v>6115</v>
      </c>
      <c r="AI199" s="12">
        <v>32</v>
      </c>
      <c r="AJ199" s="12">
        <v>172030</v>
      </c>
      <c r="AK199" s="12"/>
      <c r="AL199" s="12">
        <v>9170</v>
      </c>
      <c r="AM199" s="12">
        <v>54614</v>
      </c>
      <c r="AN199" s="12"/>
      <c r="AP199" s="12"/>
      <c r="AR199" s="12"/>
      <c r="AS199" s="12"/>
    </row>
    <row r="200" spans="2:52" ht="12" customHeight="1" x14ac:dyDescent="0.2">
      <c r="B200" s="9">
        <v>41395</v>
      </c>
      <c r="C200" s="12"/>
      <c r="D200" s="12">
        <v>134</v>
      </c>
      <c r="E200" s="12">
        <v>2924.28</v>
      </c>
      <c r="F200" s="12">
        <v>45459</v>
      </c>
      <c r="G200" s="12">
        <v>14475</v>
      </c>
      <c r="H200" s="12">
        <v>0</v>
      </c>
      <c r="I200" s="12">
        <v>30984</v>
      </c>
      <c r="J200" s="12">
        <v>28</v>
      </c>
      <c r="K200" s="12">
        <v>1687</v>
      </c>
      <c r="L200" s="12"/>
      <c r="M200" s="12">
        <v>236645</v>
      </c>
      <c r="N200" s="12">
        <v>87515</v>
      </c>
      <c r="O200" s="12">
        <v>149130</v>
      </c>
      <c r="P200" s="12">
        <v>0</v>
      </c>
      <c r="Q200" s="12">
        <v>51870</v>
      </c>
      <c r="R200" s="12">
        <v>15081</v>
      </c>
      <c r="S200" s="12">
        <v>36789</v>
      </c>
      <c r="T200" s="12">
        <v>0</v>
      </c>
      <c r="U200" s="12">
        <v>184775</v>
      </c>
      <c r="V200" s="12">
        <v>72434</v>
      </c>
      <c r="W200" s="12">
        <v>112341</v>
      </c>
      <c r="X200" s="12">
        <v>0</v>
      </c>
      <c r="Y200" s="12"/>
      <c r="Z200" s="12">
        <v>3514</v>
      </c>
      <c r="AA200" s="12">
        <v>69664</v>
      </c>
      <c r="AB200" s="12">
        <v>163467</v>
      </c>
      <c r="AC200" s="12">
        <v>43900</v>
      </c>
      <c r="AD200" s="12">
        <v>119567</v>
      </c>
      <c r="AE200" s="12">
        <v>0</v>
      </c>
      <c r="AF200" s="12">
        <v>9992</v>
      </c>
      <c r="AG200" s="12">
        <v>2091</v>
      </c>
      <c r="AH200" s="12">
        <v>7901</v>
      </c>
      <c r="AI200" s="12">
        <v>36</v>
      </c>
      <c r="AJ200" s="12">
        <v>246673</v>
      </c>
      <c r="AK200" s="12"/>
      <c r="AL200" s="12">
        <v>23316</v>
      </c>
      <c r="AM200" s="12">
        <v>100467</v>
      </c>
    </row>
    <row r="201" spans="2:52" ht="12" customHeight="1" x14ac:dyDescent="0.2">
      <c r="B201" s="9">
        <v>41426</v>
      </c>
      <c r="C201" s="12"/>
      <c r="D201" s="12">
        <v>128</v>
      </c>
      <c r="E201" s="12">
        <v>2449.33</v>
      </c>
      <c r="F201" s="12">
        <v>34615</v>
      </c>
      <c r="G201" s="12">
        <v>22532</v>
      </c>
      <c r="H201" s="12">
        <v>0</v>
      </c>
      <c r="I201" s="12">
        <v>12083</v>
      </c>
      <c r="J201" s="12">
        <v>9</v>
      </c>
      <c r="K201" s="12">
        <v>2546</v>
      </c>
      <c r="L201" s="12"/>
      <c r="M201" s="12">
        <v>232936</v>
      </c>
      <c r="N201" s="12">
        <v>73426</v>
      </c>
      <c r="O201" s="12">
        <v>159510</v>
      </c>
      <c r="P201" s="12">
        <v>0</v>
      </c>
      <c r="Q201" s="12">
        <v>45287</v>
      </c>
      <c r="R201" s="12">
        <v>9724</v>
      </c>
      <c r="S201" s="12">
        <v>35563</v>
      </c>
      <c r="T201" s="12">
        <v>0</v>
      </c>
      <c r="U201" s="12">
        <v>187649</v>
      </c>
      <c r="V201" s="12">
        <v>63702</v>
      </c>
      <c r="W201" s="12">
        <v>123947</v>
      </c>
      <c r="X201" s="12">
        <v>0</v>
      </c>
      <c r="Y201" s="12"/>
      <c r="Z201" s="12">
        <v>2704</v>
      </c>
      <c r="AA201" s="12">
        <v>99213</v>
      </c>
      <c r="AB201" s="12">
        <v>131019</v>
      </c>
      <c r="AC201" s="12">
        <v>39532</v>
      </c>
      <c r="AD201" s="12">
        <v>91487</v>
      </c>
      <c r="AE201" s="12">
        <v>0</v>
      </c>
      <c r="AF201" s="12">
        <v>6060</v>
      </c>
      <c r="AG201" s="12">
        <v>2196</v>
      </c>
      <c r="AH201" s="12">
        <v>3864</v>
      </c>
      <c r="AI201" s="12">
        <v>24</v>
      </c>
      <c r="AJ201" s="12">
        <v>239020</v>
      </c>
      <c r="AK201" s="12"/>
      <c r="AL201" s="12">
        <v>26523</v>
      </c>
      <c r="AM201" s="12">
        <v>87460</v>
      </c>
      <c r="AN201" s="12"/>
      <c r="AR201" s="12"/>
      <c r="AS201" s="12"/>
      <c r="AY201" s="12"/>
      <c r="AZ201" s="12"/>
    </row>
    <row r="202" spans="2:52" ht="12" customHeight="1" x14ac:dyDescent="0.2">
      <c r="B202" s="9">
        <v>41456</v>
      </c>
      <c r="C202" s="12"/>
      <c r="D202" s="12">
        <v>144</v>
      </c>
      <c r="E202" s="12">
        <v>2875.56</v>
      </c>
      <c r="F202" s="12">
        <v>42763</v>
      </c>
      <c r="G202" s="12">
        <v>31440</v>
      </c>
      <c r="H202" s="12">
        <v>0</v>
      </c>
      <c r="I202" s="12">
        <v>11323</v>
      </c>
      <c r="J202" s="2">
        <v>6</v>
      </c>
      <c r="K202" s="12">
        <v>3859</v>
      </c>
      <c r="L202" s="12"/>
      <c r="M202" s="12">
        <v>297763</v>
      </c>
      <c r="N202" s="12">
        <v>124141</v>
      </c>
      <c r="O202" s="12">
        <v>173622</v>
      </c>
      <c r="P202" s="12">
        <v>0</v>
      </c>
      <c r="Q202" s="12">
        <v>60006</v>
      </c>
      <c r="R202" s="12">
        <v>17859</v>
      </c>
      <c r="S202" s="12">
        <v>42147</v>
      </c>
      <c r="T202" s="12">
        <v>0</v>
      </c>
      <c r="U202" s="12">
        <v>237757</v>
      </c>
      <c r="V202" s="12">
        <v>106282</v>
      </c>
      <c r="W202" s="12">
        <v>131475</v>
      </c>
      <c r="X202" s="12">
        <v>0</v>
      </c>
      <c r="Y202" s="12"/>
      <c r="Z202" s="12">
        <v>6559</v>
      </c>
      <c r="AA202" s="12">
        <v>65156</v>
      </c>
      <c r="AB202" s="12">
        <v>226048</v>
      </c>
      <c r="AC202" s="12">
        <v>46894</v>
      </c>
      <c r="AD202" s="12">
        <v>179154</v>
      </c>
      <c r="AE202" s="12">
        <v>0</v>
      </c>
      <c r="AF202" s="12">
        <v>5064</v>
      </c>
      <c r="AG202" s="12">
        <v>2810</v>
      </c>
      <c r="AH202" s="12">
        <v>2254</v>
      </c>
      <c r="AI202" s="12">
        <v>40</v>
      </c>
      <c r="AJ202" s="12">
        <v>302867</v>
      </c>
      <c r="AK202" s="12"/>
      <c r="AL202" s="12">
        <v>37740</v>
      </c>
      <c r="AM202" s="12">
        <v>184445</v>
      </c>
      <c r="AR202" s="12"/>
      <c r="AS202" s="12"/>
    </row>
    <row r="203" spans="2:52" ht="12" customHeight="1" x14ac:dyDescent="0.2">
      <c r="B203" s="9">
        <v>41487</v>
      </c>
      <c r="C203" s="12"/>
      <c r="D203" s="12">
        <v>157</v>
      </c>
      <c r="E203" s="12">
        <v>3118.95</v>
      </c>
      <c r="F203" s="12">
        <v>75569</v>
      </c>
      <c r="G203" s="12">
        <v>51730</v>
      </c>
      <c r="H203" s="12">
        <v>0</v>
      </c>
      <c r="I203" s="12">
        <v>23839</v>
      </c>
      <c r="J203" s="2">
        <v>17</v>
      </c>
      <c r="K203" s="12">
        <v>7734</v>
      </c>
      <c r="L203" s="12"/>
      <c r="M203" s="12">
        <v>335865</v>
      </c>
      <c r="N203" s="12">
        <v>143098</v>
      </c>
      <c r="O203" s="12">
        <v>192767</v>
      </c>
      <c r="P203" s="12">
        <v>0</v>
      </c>
      <c r="Q203" s="12">
        <v>41225</v>
      </c>
      <c r="R203" s="12">
        <v>9535</v>
      </c>
      <c r="S203" s="12">
        <v>31690</v>
      </c>
      <c r="T203" s="12">
        <v>0</v>
      </c>
      <c r="U203" s="12">
        <v>294640</v>
      </c>
      <c r="V203" s="12">
        <v>133563</v>
      </c>
      <c r="W203" s="12">
        <v>161077</v>
      </c>
      <c r="X203" s="12">
        <v>0</v>
      </c>
      <c r="Y203" s="12"/>
      <c r="Z203" s="12">
        <v>9319</v>
      </c>
      <c r="AA203" s="12">
        <v>55594</v>
      </c>
      <c r="AB203" s="12">
        <v>270952</v>
      </c>
      <c r="AC203" s="12">
        <v>36659</v>
      </c>
      <c r="AD203" s="12">
        <v>234293</v>
      </c>
      <c r="AE203" s="12">
        <v>0</v>
      </c>
      <c r="AF203" s="12">
        <v>7680</v>
      </c>
      <c r="AG203" s="12">
        <v>2792</v>
      </c>
      <c r="AH203" s="12">
        <v>4888</v>
      </c>
      <c r="AI203" s="12">
        <v>71</v>
      </c>
      <c r="AJ203" s="12">
        <v>343616</v>
      </c>
      <c r="AK203" s="12"/>
      <c r="AL203" s="12">
        <v>53015</v>
      </c>
      <c r="AM203" s="12">
        <v>217509</v>
      </c>
      <c r="AY203" s="12"/>
      <c r="AZ203" s="12"/>
    </row>
    <row r="204" spans="2:52" ht="12" customHeight="1" x14ac:dyDescent="0.2">
      <c r="B204" s="9">
        <v>41518</v>
      </c>
      <c r="C204" s="12"/>
      <c r="D204" s="12">
        <v>156</v>
      </c>
      <c r="E204" s="12">
        <v>3749.67</v>
      </c>
      <c r="F204" s="12">
        <v>82183</v>
      </c>
      <c r="G204" s="12">
        <v>32537</v>
      </c>
      <c r="H204" s="12">
        <v>0</v>
      </c>
      <c r="I204" s="12">
        <v>49646</v>
      </c>
      <c r="J204" s="12">
        <v>28</v>
      </c>
      <c r="K204" s="12">
        <v>3923</v>
      </c>
      <c r="L204" s="12"/>
      <c r="M204" s="12">
        <v>301530</v>
      </c>
      <c r="N204" s="12">
        <v>122665</v>
      </c>
      <c r="O204" s="12">
        <v>178865</v>
      </c>
      <c r="P204" s="12">
        <v>0</v>
      </c>
      <c r="Q204" s="12">
        <v>56225</v>
      </c>
      <c r="R204" s="12">
        <v>17950</v>
      </c>
      <c r="S204" s="12">
        <v>38275</v>
      </c>
      <c r="T204" s="12">
        <v>0</v>
      </c>
      <c r="U204" s="12">
        <v>245305</v>
      </c>
      <c r="V204" s="12">
        <v>104715</v>
      </c>
      <c r="W204" s="12">
        <v>140590</v>
      </c>
      <c r="X204" s="12">
        <v>0</v>
      </c>
      <c r="Y204" s="12"/>
      <c r="Z204" s="12">
        <v>9400</v>
      </c>
      <c r="AA204" s="12">
        <v>129479</v>
      </c>
      <c r="AB204" s="12">
        <v>162651</v>
      </c>
      <c r="AC204" s="12">
        <v>39627</v>
      </c>
      <c r="AD204" s="12">
        <v>123024</v>
      </c>
      <c r="AE204" s="12">
        <v>0</v>
      </c>
      <c r="AF204" s="12">
        <v>10555</v>
      </c>
      <c r="AG204" s="12">
        <v>2608</v>
      </c>
      <c r="AH204" s="12">
        <v>7947</v>
      </c>
      <c r="AI204" s="12">
        <v>27</v>
      </c>
      <c r="AJ204" s="12">
        <v>312112</v>
      </c>
      <c r="AK204" s="12"/>
      <c r="AL204" s="12">
        <v>26749</v>
      </c>
      <c r="AM204" s="12">
        <v>119260</v>
      </c>
      <c r="AY204" s="12"/>
      <c r="AZ204" s="12"/>
    </row>
    <row r="205" spans="2:52" ht="12" customHeight="1" x14ac:dyDescent="0.2">
      <c r="B205" s="9">
        <v>41548</v>
      </c>
      <c r="C205" s="12"/>
      <c r="D205" s="12">
        <v>149</v>
      </c>
      <c r="E205" s="12">
        <v>3952.67</v>
      </c>
      <c r="F205" s="12">
        <v>83384</v>
      </c>
      <c r="G205" s="12">
        <v>16892</v>
      </c>
      <c r="H205" s="12">
        <v>0</v>
      </c>
      <c r="I205" s="12">
        <v>66492</v>
      </c>
      <c r="J205" s="12">
        <v>41</v>
      </c>
      <c r="K205" s="12">
        <v>1938</v>
      </c>
      <c r="L205" s="12"/>
      <c r="M205" s="12">
        <v>199952</v>
      </c>
      <c r="N205" s="12">
        <v>51645</v>
      </c>
      <c r="O205" s="12">
        <v>148307</v>
      </c>
      <c r="P205" s="12">
        <v>0</v>
      </c>
      <c r="Q205" s="12">
        <v>46790</v>
      </c>
      <c r="R205" s="12">
        <v>17347</v>
      </c>
      <c r="S205" s="12">
        <v>29443</v>
      </c>
      <c r="T205" s="12">
        <v>0</v>
      </c>
      <c r="U205" s="12">
        <v>153162</v>
      </c>
      <c r="V205" s="12">
        <v>34298</v>
      </c>
      <c r="W205" s="12">
        <v>118864</v>
      </c>
      <c r="X205" s="12">
        <v>0</v>
      </c>
      <c r="Y205" s="12"/>
      <c r="Z205" s="12">
        <v>13595</v>
      </c>
      <c r="AA205" s="12">
        <v>67585</v>
      </c>
      <c r="AB205" s="12">
        <v>118772</v>
      </c>
      <c r="AC205" s="12">
        <v>44217</v>
      </c>
      <c r="AD205" s="12">
        <v>74555</v>
      </c>
      <c r="AE205" s="12">
        <v>0</v>
      </c>
      <c r="AF205" s="12">
        <v>11182</v>
      </c>
      <c r="AG205" s="12">
        <v>1640</v>
      </c>
      <c r="AH205" s="12">
        <v>9542</v>
      </c>
      <c r="AI205" s="12">
        <v>40</v>
      </c>
      <c r="AJ205" s="12">
        <v>211174</v>
      </c>
      <c r="AK205" s="12"/>
      <c r="AL205" s="12">
        <v>22959</v>
      </c>
      <c r="AM205" s="12">
        <v>74645</v>
      </c>
      <c r="AN205" s="12"/>
      <c r="AY205" s="12"/>
      <c r="AZ205" s="12"/>
    </row>
    <row r="206" spans="2:52" ht="12" customHeight="1" x14ac:dyDescent="0.2">
      <c r="B206" s="9">
        <v>41579</v>
      </c>
      <c r="C206" s="12"/>
      <c r="D206" s="12">
        <v>133</v>
      </c>
      <c r="E206" s="12">
        <v>3924.93</v>
      </c>
      <c r="F206" s="12">
        <v>72585</v>
      </c>
      <c r="G206" s="12">
        <v>15822</v>
      </c>
      <c r="H206" s="12">
        <v>0</v>
      </c>
      <c r="I206" s="12">
        <v>56763</v>
      </c>
      <c r="J206" s="12">
        <v>37</v>
      </c>
      <c r="K206" s="12">
        <v>1744</v>
      </c>
      <c r="L206" s="12"/>
      <c r="M206" s="12">
        <v>291656</v>
      </c>
      <c r="N206" s="12">
        <v>110460</v>
      </c>
      <c r="O206" s="12">
        <v>181196</v>
      </c>
      <c r="P206" s="12">
        <v>0</v>
      </c>
      <c r="Q206" s="12">
        <v>41966</v>
      </c>
      <c r="R206" s="12">
        <v>13614</v>
      </c>
      <c r="S206" s="12">
        <v>28352</v>
      </c>
      <c r="T206" s="12">
        <v>0</v>
      </c>
      <c r="U206" s="12">
        <v>249690</v>
      </c>
      <c r="V206" s="12">
        <v>96846</v>
      </c>
      <c r="W206" s="12">
        <v>152844</v>
      </c>
      <c r="X206" s="12">
        <v>0</v>
      </c>
      <c r="Y206" s="12"/>
      <c r="Z206" s="12">
        <v>2934</v>
      </c>
      <c r="AA206" s="12">
        <v>90403</v>
      </c>
      <c r="AB206" s="12">
        <v>198319</v>
      </c>
      <c r="AC206" s="12">
        <v>44008</v>
      </c>
      <c r="AD206" s="12">
        <v>154311</v>
      </c>
      <c r="AE206" s="12">
        <v>0</v>
      </c>
      <c r="AF206" s="12">
        <v>10499</v>
      </c>
      <c r="AG206" s="12">
        <v>1511</v>
      </c>
      <c r="AH206" s="12">
        <v>8988</v>
      </c>
      <c r="AI206" s="12">
        <v>103</v>
      </c>
      <c r="AJ206" s="12">
        <v>302258</v>
      </c>
      <c r="AK206" s="12"/>
      <c r="AL206" s="12">
        <v>24882</v>
      </c>
      <c r="AM206" s="12">
        <v>217533</v>
      </c>
      <c r="AY206" s="12"/>
      <c r="AZ206" s="12"/>
    </row>
    <row r="207" spans="2:52" ht="12" customHeight="1" x14ac:dyDescent="0.2">
      <c r="B207" s="9">
        <v>41609</v>
      </c>
      <c r="C207" s="12"/>
      <c r="D207" s="12">
        <v>136</v>
      </c>
      <c r="E207" s="12">
        <v>2822.26</v>
      </c>
      <c r="F207" s="12">
        <v>35344</v>
      </c>
      <c r="G207" s="12">
        <v>18660</v>
      </c>
      <c r="H207" s="12">
        <v>0</v>
      </c>
      <c r="I207" s="12">
        <v>16684</v>
      </c>
      <c r="J207" s="12">
        <v>10</v>
      </c>
      <c r="K207" s="12">
        <v>2276</v>
      </c>
      <c r="L207" s="12"/>
      <c r="M207" s="12">
        <v>278121</v>
      </c>
      <c r="N207" s="12">
        <v>132932</v>
      </c>
      <c r="O207" s="12">
        <v>145189</v>
      </c>
      <c r="P207" s="12">
        <v>0</v>
      </c>
      <c r="Q207" s="12">
        <v>33778</v>
      </c>
      <c r="R207" s="12">
        <v>8002</v>
      </c>
      <c r="S207" s="12">
        <v>25776</v>
      </c>
      <c r="T207" s="12">
        <v>0</v>
      </c>
      <c r="U207" s="12">
        <v>244343</v>
      </c>
      <c r="V207" s="12">
        <v>124930</v>
      </c>
      <c r="W207" s="12">
        <v>119413</v>
      </c>
      <c r="X207" s="12">
        <v>0</v>
      </c>
      <c r="Y207" s="12"/>
      <c r="Z207" s="12">
        <v>15704</v>
      </c>
      <c r="AA207" s="12">
        <v>81078</v>
      </c>
      <c r="AB207" s="12">
        <v>181339</v>
      </c>
      <c r="AC207" s="12">
        <v>37172</v>
      </c>
      <c r="AD207" s="12">
        <v>144167</v>
      </c>
      <c r="AE207" s="12">
        <v>0</v>
      </c>
      <c r="AF207" s="12">
        <v>6098</v>
      </c>
      <c r="AG207" s="12">
        <v>1818</v>
      </c>
      <c r="AH207" s="12">
        <v>4280</v>
      </c>
      <c r="AI207" s="12">
        <v>97</v>
      </c>
      <c r="AJ207" s="12">
        <v>284316</v>
      </c>
      <c r="AK207" s="12"/>
      <c r="AL207" s="12">
        <v>37432</v>
      </c>
      <c r="AM207" s="12">
        <v>147709</v>
      </c>
      <c r="AY207" s="12"/>
      <c r="AZ207" s="12"/>
    </row>
    <row r="208" spans="2:52" ht="12" customHeight="1" x14ac:dyDescent="0.2">
      <c r="B208" s="13">
        <v>41640</v>
      </c>
      <c r="C208" s="12"/>
      <c r="D208" s="12">
        <v>108</v>
      </c>
      <c r="E208" s="12">
        <v>2566.84</v>
      </c>
      <c r="F208" s="12">
        <v>37820</v>
      </c>
      <c r="G208" s="12">
        <v>17466</v>
      </c>
      <c r="H208" s="12">
        <v>0</v>
      </c>
      <c r="I208" s="12">
        <v>20354</v>
      </c>
      <c r="J208" s="12">
        <v>9</v>
      </c>
      <c r="K208" s="12">
        <v>1864</v>
      </c>
      <c r="L208" s="12"/>
      <c r="M208" s="12">
        <v>221194</v>
      </c>
      <c r="N208" s="12">
        <v>59581</v>
      </c>
      <c r="O208" s="12">
        <v>161613</v>
      </c>
      <c r="P208" s="12">
        <v>0</v>
      </c>
      <c r="Q208" s="12">
        <v>46849</v>
      </c>
      <c r="R208" s="12">
        <v>11783</v>
      </c>
      <c r="S208" s="12">
        <v>35066</v>
      </c>
      <c r="T208" s="12">
        <v>0</v>
      </c>
      <c r="U208" s="12">
        <v>174345</v>
      </c>
      <c r="V208" s="12">
        <v>47798</v>
      </c>
      <c r="W208" s="12">
        <v>126547</v>
      </c>
      <c r="X208" s="12">
        <v>0</v>
      </c>
      <c r="Y208" s="12"/>
      <c r="Z208" s="12">
        <v>20735</v>
      </c>
      <c r="AA208" s="12">
        <v>59493</v>
      </c>
      <c r="AB208" s="12">
        <v>140966</v>
      </c>
      <c r="AC208" s="12">
        <v>37722</v>
      </c>
      <c r="AD208" s="12">
        <v>103244</v>
      </c>
      <c r="AE208" s="12">
        <v>0</v>
      </c>
      <c r="AF208" s="12">
        <v>3251</v>
      </c>
      <c r="AG208" s="12">
        <v>1607</v>
      </c>
      <c r="AH208" s="12">
        <v>1644</v>
      </c>
      <c r="AI208" s="12">
        <v>69</v>
      </c>
      <c r="AJ208" s="12">
        <v>224514</v>
      </c>
      <c r="AK208" s="12"/>
      <c r="AL208" s="12">
        <v>28261</v>
      </c>
      <c r="AM208" s="12">
        <v>107893</v>
      </c>
    </row>
    <row r="209" spans="2:42" ht="12" customHeight="1" x14ac:dyDescent="0.2">
      <c r="B209" s="13">
        <v>41671</v>
      </c>
      <c r="C209" s="12"/>
      <c r="D209" s="12">
        <v>92</v>
      </c>
      <c r="E209" s="12">
        <v>1839.37</v>
      </c>
      <c r="F209" s="12">
        <v>21150</v>
      </c>
      <c r="G209" s="12">
        <v>11596</v>
      </c>
      <c r="H209" s="12">
        <v>0</v>
      </c>
      <c r="I209" s="12">
        <v>9554</v>
      </c>
      <c r="J209" s="12">
        <v>4</v>
      </c>
      <c r="K209" s="12">
        <v>1191</v>
      </c>
      <c r="L209" s="12"/>
      <c r="M209" s="12">
        <v>192804</v>
      </c>
      <c r="N209" s="12">
        <v>34274</v>
      </c>
      <c r="O209" s="12">
        <v>158530</v>
      </c>
      <c r="P209" s="12">
        <v>0</v>
      </c>
      <c r="Q209" s="12">
        <v>41540</v>
      </c>
      <c r="R209" s="12">
        <v>11218</v>
      </c>
      <c r="S209" s="12">
        <v>30322</v>
      </c>
      <c r="T209" s="12">
        <v>0</v>
      </c>
      <c r="U209" s="12">
        <v>151264</v>
      </c>
      <c r="V209" s="12">
        <v>23056</v>
      </c>
      <c r="W209" s="12">
        <v>128208</v>
      </c>
      <c r="X209" s="12">
        <v>0</v>
      </c>
      <c r="Y209" s="12"/>
      <c r="Z209" s="12">
        <v>12897</v>
      </c>
      <c r="AA209" s="12">
        <v>99072</v>
      </c>
      <c r="AB209" s="12">
        <v>80835</v>
      </c>
      <c r="AC209" s="12">
        <v>35089</v>
      </c>
      <c r="AD209" s="12">
        <v>45746</v>
      </c>
      <c r="AE209" s="12">
        <v>0</v>
      </c>
      <c r="AF209" s="12">
        <v>19249</v>
      </c>
      <c r="AG209" s="12">
        <v>1406</v>
      </c>
      <c r="AH209" s="12">
        <v>17843</v>
      </c>
      <c r="AI209" s="12">
        <v>38</v>
      </c>
      <c r="AJ209" s="12">
        <v>212091</v>
      </c>
      <c r="AK209" s="12"/>
      <c r="AL209" s="12">
        <v>9218</v>
      </c>
      <c r="AM209" s="12">
        <v>38615</v>
      </c>
    </row>
    <row r="210" spans="2:42" ht="12" customHeight="1" x14ac:dyDescent="0.2">
      <c r="B210" s="13">
        <v>41699</v>
      </c>
      <c r="C210" s="12"/>
      <c r="D210" s="12">
        <v>105</v>
      </c>
      <c r="E210" s="12">
        <v>2828.02</v>
      </c>
      <c r="F210" s="12">
        <v>49277</v>
      </c>
      <c r="G210" s="12">
        <v>14105</v>
      </c>
      <c r="H210" s="12">
        <v>0</v>
      </c>
      <c r="I210" s="12">
        <v>35172</v>
      </c>
      <c r="J210" s="12">
        <v>15</v>
      </c>
      <c r="K210" s="12">
        <v>1452</v>
      </c>
      <c r="L210" s="12"/>
      <c r="M210" s="12">
        <v>187218</v>
      </c>
      <c r="N210" s="12">
        <v>26315</v>
      </c>
      <c r="O210" s="12">
        <v>160903</v>
      </c>
      <c r="P210" s="12">
        <v>0</v>
      </c>
      <c r="Q210" s="12">
        <v>41291</v>
      </c>
      <c r="R210" s="12">
        <v>12946</v>
      </c>
      <c r="S210" s="12">
        <v>28345</v>
      </c>
      <c r="T210" s="12">
        <v>0</v>
      </c>
      <c r="U210" s="12">
        <v>145927</v>
      </c>
      <c r="V210" s="12">
        <v>13369</v>
      </c>
      <c r="W210" s="12">
        <v>132558</v>
      </c>
      <c r="X210" s="12">
        <v>0</v>
      </c>
      <c r="Y210" s="12"/>
      <c r="Z210" s="12">
        <v>18637</v>
      </c>
      <c r="AA210" s="12">
        <v>90973</v>
      </c>
      <c r="AB210" s="12">
        <v>77608</v>
      </c>
      <c r="AC210" s="12">
        <v>40125</v>
      </c>
      <c r="AD210" s="12">
        <v>37483</v>
      </c>
      <c r="AE210" s="12">
        <v>0</v>
      </c>
      <c r="AF210" s="12">
        <v>8290</v>
      </c>
      <c r="AG210" s="12">
        <v>1883</v>
      </c>
      <c r="AH210" s="12">
        <v>6407</v>
      </c>
      <c r="AI210" s="12">
        <v>22</v>
      </c>
      <c r="AJ210" s="12">
        <v>195530</v>
      </c>
      <c r="AK210" s="12"/>
      <c r="AL210" s="12">
        <v>4879</v>
      </c>
      <c r="AM210" s="12">
        <v>35887</v>
      </c>
    </row>
    <row r="211" spans="2:42" ht="12" customHeight="1" x14ac:dyDescent="0.2">
      <c r="B211" s="13">
        <v>41730</v>
      </c>
      <c r="C211" s="12"/>
      <c r="D211" s="12">
        <v>131</v>
      </c>
      <c r="E211" s="12">
        <v>3769.45</v>
      </c>
      <c r="F211" s="12">
        <v>84195</v>
      </c>
      <c r="G211" s="12">
        <v>19665</v>
      </c>
      <c r="H211" s="12">
        <v>0</v>
      </c>
      <c r="I211" s="12">
        <v>64530</v>
      </c>
      <c r="J211" s="12">
        <v>36</v>
      </c>
      <c r="K211" s="12">
        <v>2541</v>
      </c>
      <c r="L211" s="12"/>
      <c r="M211" s="12">
        <v>168218</v>
      </c>
      <c r="N211" s="12">
        <v>31221</v>
      </c>
      <c r="O211" s="12">
        <v>136997</v>
      </c>
      <c r="P211" s="12">
        <v>0</v>
      </c>
      <c r="Q211" s="12">
        <v>39848</v>
      </c>
      <c r="R211" s="12">
        <v>9496</v>
      </c>
      <c r="S211" s="12">
        <v>30352</v>
      </c>
      <c r="T211" s="12">
        <v>0</v>
      </c>
      <c r="U211" s="12">
        <v>128370</v>
      </c>
      <c r="V211" s="12">
        <v>21725</v>
      </c>
      <c r="W211" s="12">
        <v>106645</v>
      </c>
      <c r="X211" s="12">
        <v>0</v>
      </c>
      <c r="Y211" s="12"/>
      <c r="Z211" s="12">
        <v>9383</v>
      </c>
      <c r="AA211" s="12">
        <v>81196</v>
      </c>
      <c r="AB211" s="12">
        <v>77639</v>
      </c>
      <c r="AC211" s="12">
        <v>39997</v>
      </c>
      <c r="AD211" s="12">
        <v>37642</v>
      </c>
      <c r="AE211" s="12">
        <v>0</v>
      </c>
      <c r="AF211" s="12">
        <v>10252</v>
      </c>
      <c r="AG211" s="12">
        <v>2209</v>
      </c>
      <c r="AH211" s="12">
        <v>8043</v>
      </c>
      <c r="AI211" s="12">
        <v>22</v>
      </c>
      <c r="AJ211" s="12">
        <v>178492</v>
      </c>
      <c r="AK211" s="12"/>
      <c r="AL211" s="12">
        <v>10216</v>
      </c>
      <c r="AM211" s="12">
        <v>42031</v>
      </c>
    </row>
    <row r="212" spans="2:42" ht="12" customHeight="1" x14ac:dyDescent="0.2">
      <c r="B212" s="13">
        <v>41760</v>
      </c>
      <c r="C212" s="12"/>
      <c r="D212" s="12">
        <v>131</v>
      </c>
      <c r="E212" s="12">
        <v>3236.58</v>
      </c>
      <c r="F212" s="12">
        <v>47317</v>
      </c>
      <c r="G212" s="12">
        <v>15497</v>
      </c>
      <c r="H212" s="12">
        <v>0</v>
      </c>
      <c r="I212" s="12">
        <v>31820</v>
      </c>
      <c r="J212" s="12">
        <v>26</v>
      </c>
      <c r="K212" s="12">
        <v>1707</v>
      </c>
      <c r="L212" s="12"/>
      <c r="M212" s="12">
        <v>257927</v>
      </c>
      <c r="N212" s="12">
        <v>55618</v>
      </c>
      <c r="O212" s="12">
        <v>202309</v>
      </c>
      <c r="P212" s="12">
        <v>0</v>
      </c>
      <c r="Q212" s="12">
        <v>42320</v>
      </c>
      <c r="R212" s="12">
        <v>10981</v>
      </c>
      <c r="S212" s="12">
        <v>31339</v>
      </c>
      <c r="T212" s="12">
        <v>0</v>
      </c>
      <c r="U212" s="12">
        <v>215607</v>
      </c>
      <c r="V212" s="12">
        <v>44637</v>
      </c>
      <c r="W212" s="12">
        <v>170970</v>
      </c>
      <c r="X212" s="12">
        <v>0</v>
      </c>
      <c r="Y212" s="12"/>
      <c r="Z212" s="12">
        <v>19830</v>
      </c>
      <c r="AA212" s="12">
        <v>99548</v>
      </c>
      <c r="AB212" s="12">
        <v>138549</v>
      </c>
      <c r="AC212" s="12">
        <v>49165</v>
      </c>
      <c r="AD212" s="12">
        <v>89384</v>
      </c>
      <c r="AE212" s="12">
        <v>0</v>
      </c>
      <c r="AF212" s="12">
        <v>7201</v>
      </c>
      <c r="AG212" s="12">
        <v>2151</v>
      </c>
      <c r="AH212" s="12">
        <v>5050</v>
      </c>
      <c r="AI212" s="12">
        <v>23</v>
      </c>
      <c r="AJ212" s="12">
        <v>265151</v>
      </c>
      <c r="AK212" s="12"/>
      <c r="AL212" s="12">
        <v>12255</v>
      </c>
      <c r="AM212" s="12">
        <v>89519</v>
      </c>
    </row>
    <row r="213" spans="2:42" ht="12" customHeight="1" x14ac:dyDescent="0.2">
      <c r="B213" s="13">
        <v>41791</v>
      </c>
      <c r="C213" s="12"/>
      <c r="D213" s="12">
        <v>100</v>
      </c>
      <c r="E213" s="12">
        <v>1626.2</v>
      </c>
      <c r="F213" s="12">
        <v>23235</v>
      </c>
      <c r="G213" s="12">
        <v>16805</v>
      </c>
      <c r="H213" s="12">
        <v>0</v>
      </c>
      <c r="I213" s="12">
        <v>6430</v>
      </c>
      <c r="J213" s="12">
        <v>3</v>
      </c>
      <c r="K213" s="12">
        <v>1715</v>
      </c>
      <c r="L213" s="12"/>
      <c r="M213" s="12">
        <v>150267</v>
      </c>
      <c r="N213" s="12">
        <v>28255</v>
      </c>
      <c r="O213" s="12">
        <v>122012</v>
      </c>
      <c r="P213" s="12">
        <v>0</v>
      </c>
      <c r="Q213" s="12">
        <v>48334</v>
      </c>
      <c r="R213" s="12">
        <v>12055</v>
      </c>
      <c r="S213" s="12">
        <v>36279</v>
      </c>
      <c r="T213" s="12">
        <v>0</v>
      </c>
      <c r="U213" s="12">
        <v>101933</v>
      </c>
      <c r="V213" s="12">
        <v>16200</v>
      </c>
      <c r="W213" s="12">
        <v>85733</v>
      </c>
      <c r="X213" s="12">
        <v>0</v>
      </c>
      <c r="Y213" s="12"/>
      <c r="Z213" s="12">
        <v>5447</v>
      </c>
      <c r="AA213" s="12">
        <v>69269</v>
      </c>
      <c r="AB213" s="12">
        <v>75551</v>
      </c>
      <c r="AC213" s="12">
        <v>45240</v>
      </c>
      <c r="AD213" s="12">
        <v>30311</v>
      </c>
      <c r="AE213" s="12">
        <v>0</v>
      </c>
      <c r="AF213" s="12">
        <v>3554</v>
      </c>
      <c r="AG213" s="12">
        <v>1367</v>
      </c>
      <c r="AH213" s="12">
        <v>2187</v>
      </c>
      <c r="AI213" s="12">
        <v>26</v>
      </c>
      <c r="AJ213" s="12">
        <v>153847</v>
      </c>
      <c r="AK213" s="12"/>
      <c r="AL213" s="12">
        <v>3890</v>
      </c>
      <c r="AM213" s="12">
        <v>28496</v>
      </c>
    </row>
    <row r="214" spans="2:42" ht="12" customHeight="1" x14ac:dyDescent="0.2">
      <c r="B214" s="13">
        <v>41821</v>
      </c>
      <c r="C214" s="12"/>
      <c r="D214" s="12">
        <v>100</v>
      </c>
      <c r="E214" s="12">
        <v>1770.97</v>
      </c>
      <c r="F214" s="12">
        <v>35806</v>
      </c>
      <c r="G214" s="12">
        <v>21400</v>
      </c>
      <c r="H214" s="12">
        <v>0</v>
      </c>
      <c r="I214" s="12">
        <v>14406</v>
      </c>
      <c r="J214" s="12">
        <v>8</v>
      </c>
      <c r="K214" s="12">
        <v>2792</v>
      </c>
      <c r="L214" s="12"/>
      <c r="M214" s="12">
        <v>127152</v>
      </c>
      <c r="N214" s="12">
        <v>24430</v>
      </c>
      <c r="O214" s="12">
        <v>102722</v>
      </c>
      <c r="P214" s="12">
        <v>0</v>
      </c>
      <c r="Q214" s="12">
        <v>44438</v>
      </c>
      <c r="R214" s="12">
        <v>10610</v>
      </c>
      <c r="S214" s="12">
        <v>33828</v>
      </c>
      <c r="T214" s="12">
        <v>0</v>
      </c>
      <c r="U214" s="12">
        <v>82714</v>
      </c>
      <c r="V214" s="12">
        <v>13820</v>
      </c>
      <c r="W214" s="12">
        <v>68894</v>
      </c>
      <c r="X214" s="12">
        <v>0</v>
      </c>
      <c r="Y214" s="12"/>
      <c r="Z214" s="12">
        <v>6131</v>
      </c>
      <c r="AA214" s="12">
        <v>54255</v>
      </c>
      <c r="AB214" s="12">
        <v>66766</v>
      </c>
      <c r="AC214" s="12">
        <v>42628</v>
      </c>
      <c r="AD214" s="12">
        <v>24138</v>
      </c>
      <c r="AE214" s="12">
        <v>0</v>
      </c>
      <c r="AF214" s="12">
        <v>6954</v>
      </c>
      <c r="AG214" s="12">
        <v>2387</v>
      </c>
      <c r="AH214" s="12">
        <v>4567</v>
      </c>
      <c r="AI214" s="12">
        <v>37</v>
      </c>
      <c r="AJ214" s="12">
        <v>134143</v>
      </c>
      <c r="AK214" s="12"/>
      <c r="AL214" s="12">
        <v>3231</v>
      </c>
      <c r="AM214" s="12">
        <v>30152</v>
      </c>
    </row>
    <row r="215" spans="2:42" ht="12" customHeight="1" x14ac:dyDescent="0.2">
      <c r="B215" s="13">
        <v>41852</v>
      </c>
      <c r="C215" s="12"/>
      <c r="D215" s="12">
        <v>98</v>
      </c>
      <c r="E215" s="12">
        <v>1951.99</v>
      </c>
      <c r="F215" s="12">
        <v>46566</v>
      </c>
      <c r="G215" s="12">
        <v>29843</v>
      </c>
      <c r="H215" s="12">
        <v>0</v>
      </c>
      <c r="I215" s="12">
        <v>16723</v>
      </c>
      <c r="J215" s="12">
        <v>8</v>
      </c>
      <c r="K215" s="12">
        <v>4603</v>
      </c>
      <c r="L215" s="12"/>
      <c r="M215" s="12">
        <v>136811</v>
      </c>
      <c r="N215" s="12">
        <v>41170</v>
      </c>
      <c r="O215" s="12">
        <v>95641</v>
      </c>
      <c r="P215" s="12">
        <v>0</v>
      </c>
      <c r="Q215" s="12">
        <v>49002</v>
      </c>
      <c r="R215" s="12">
        <v>19112</v>
      </c>
      <c r="S215" s="12">
        <v>29890</v>
      </c>
      <c r="T215" s="12">
        <v>0</v>
      </c>
      <c r="U215" s="12">
        <v>87809</v>
      </c>
      <c r="V215" s="12">
        <v>22058</v>
      </c>
      <c r="W215" s="12">
        <v>65751</v>
      </c>
      <c r="X215" s="12">
        <v>0</v>
      </c>
      <c r="Y215" s="12"/>
      <c r="Z215" s="12">
        <v>11678</v>
      </c>
      <c r="AA215" s="12">
        <v>61022</v>
      </c>
      <c r="AB215" s="12">
        <v>64111</v>
      </c>
      <c r="AC215" s="12">
        <v>39517</v>
      </c>
      <c r="AD215" s="12">
        <v>24594</v>
      </c>
      <c r="AE215" s="12">
        <v>0</v>
      </c>
      <c r="AF215" s="12">
        <v>6184</v>
      </c>
      <c r="AG215" s="12">
        <v>1988</v>
      </c>
      <c r="AH215" s="12">
        <v>4196</v>
      </c>
      <c r="AI215" s="12">
        <v>39</v>
      </c>
      <c r="AJ215" s="12">
        <v>143034</v>
      </c>
      <c r="AK215" s="12"/>
      <c r="AL215" s="12">
        <v>4639</v>
      </c>
      <c r="AM215" s="12">
        <v>30213</v>
      </c>
    </row>
    <row r="216" spans="2:42" ht="12" customHeight="1" x14ac:dyDescent="0.2">
      <c r="B216" s="13">
        <v>41883</v>
      </c>
      <c r="C216" s="12"/>
      <c r="D216" s="12">
        <v>123</v>
      </c>
      <c r="E216" s="12">
        <v>3562.43</v>
      </c>
      <c r="F216" s="12">
        <v>76954</v>
      </c>
      <c r="G216" s="12">
        <v>19637</v>
      </c>
      <c r="H216" s="12">
        <v>0</v>
      </c>
      <c r="I216" s="12">
        <v>57317</v>
      </c>
      <c r="J216" s="12">
        <v>33</v>
      </c>
      <c r="K216" s="12">
        <v>2665</v>
      </c>
      <c r="L216" s="12"/>
      <c r="M216" s="12">
        <v>190667</v>
      </c>
      <c r="N216" s="12">
        <v>35397</v>
      </c>
      <c r="O216" s="12">
        <v>155270</v>
      </c>
      <c r="P216" s="12">
        <v>0</v>
      </c>
      <c r="Q216" s="12">
        <v>49452</v>
      </c>
      <c r="R216" s="12">
        <v>17548</v>
      </c>
      <c r="S216" s="12">
        <v>31904</v>
      </c>
      <c r="T216" s="12">
        <v>0</v>
      </c>
      <c r="U216" s="12">
        <v>141215</v>
      </c>
      <c r="V216" s="12">
        <v>17849</v>
      </c>
      <c r="W216" s="12">
        <v>123366</v>
      </c>
      <c r="X216" s="12">
        <v>0</v>
      </c>
      <c r="Y216" s="12"/>
      <c r="Z216" s="12">
        <v>6611</v>
      </c>
      <c r="AA216" s="12">
        <v>116789</v>
      </c>
      <c r="AB216" s="12">
        <v>67267</v>
      </c>
      <c r="AC216" s="12">
        <v>45132</v>
      </c>
      <c r="AD216" s="12">
        <v>22135</v>
      </c>
      <c r="AE216" s="12">
        <v>0</v>
      </c>
      <c r="AF216" s="12">
        <v>7765</v>
      </c>
      <c r="AG216" s="12">
        <v>1834</v>
      </c>
      <c r="AH216" s="12">
        <v>5931</v>
      </c>
      <c r="AI216" s="12">
        <v>49</v>
      </c>
      <c r="AJ216" s="12">
        <v>198481</v>
      </c>
      <c r="AK216" s="12"/>
      <c r="AL216" s="12">
        <v>2864</v>
      </c>
      <c r="AM216" s="12">
        <v>26937</v>
      </c>
    </row>
    <row r="217" spans="2:42" ht="12" customHeight="1" x14ac:dyDescent="0.2">
      <c r="B217" s="13">
        <v>41913</v>
      </c>
      <c r="C217" s="12"/>
      <c r="D217" s="12">
        <v>131</v>
      </c>
      <c r="E217" s="12">
        <v>3703.84</v>
      </c>
      <c r="F217" s="12">
        <v>89415</v>
      </c>
      <c r="G217" s="12">
        <v>16414</v>
      </c>
      <c r="H217" s="12">
        <v>0</v>
      </c>
      <c r="I217" s="12">
        <v>73001</v>
      </c>
      <c r="J217" s="12">
        <v>37</v>
      </c>
      <c r="K217" s="12">
        <v>2172</v>
      </c>
      <c r="L217" s="12"/>
      <c r="M217" s="12">
        <v>186941</v>
      </c>
      <c r="N217" s="12">
        <v>78321</v>
      </c>
      <c r="O217" s="12">
        <v>108620</v>
      </c>
      <c r="P217" s="12">
        <v>0</v>
      </c>
      <c r="Q217" s="12">
        <v>45798</v>
      </c>
      <c r="R217" s="12">
        <v>10052</v>
      </c>
      <c r="S217" s="12">
        <v>35746</v>
      </c>
      <c r="T217" s="12">
        <v>0</v>
      </c>
      <c r="U217" s="12">
        <v>141143</v>
      </c>
      <c r="V217" s="12">
        <v>68269</v>
      </c>
      <c r="W217" s="12">
        <v>72874</v>
      </c>
      <c r="X217" s="12">
        <v>0</v>
      </c>
      <c r="Y217" s="12"/>
      <c r="Z217" s="12">
        <v>0</v>
      </c>
      <c r="AA217" s="12">
        <v>123488</v>
      </c>
      <c r="AB217" s="12">
        <v>63453</v>
      </c>
      <c r="AC217" s="12">
        <v>42560</v>
      </c>
      <c r="AD217" s="12">
        <v>20893</v>
      </c>
      <c r="AE217" s="12">
        <v>0</v>
      </c>
      <c r="AF217" s="12">
        <v>12377</v>
      </c>
      <c r="AG217" s="12">
        <v>1678</v>
      </c>
      <c r="AH217" s="12">
        <v>10699</v>
      </c>
      <c r="AI217" s="12">
        <v>119</v>
      </c>
      <c r="AJ217" s="12">
        <v>199437</v>
      </c>
      <c r="AK217" s="12"/>
      <c r="AL217" s="12">
        <v>3142</v>
      </c>
      <c r="AM217" s="12">
        <v>26135</v>
      </c>
    </row>
    <row r="218" spans="2:42" ht="12" customHeight="1" x14ac:dyDescent="0.2">
      <c r="B218" s="13">
        <v>41944</v>
      </c>
      <c r="C218" s="12"/>
      <c r="D218" s="12">
        <v>133</v>
      </c>
      <c r="E218" s="12">
        <v>3653.87</v>
      </c>
      <c r="F218" s="12">
        <v>76779</v>
      </c>
      <c r="G218" s="12">
        <v>14733</v>
      </c>
      <c r="H218" s="12">
        <v>0</v>
      </c>
      <c r="I218" s="12">
        <v>62046</v>
      </c>
      <c r="J218" s="12">
        <v>40</v>
      </c>
      <c r="K218" s="12">
        <v>1614</v>
      </c>
      <c r="L218" s="12"/>
      <c r="M218" s="12">
        <v>194533</v>
      </c>
      <c r="N218" s="12">
        <v>53605</v>
      </c>
      <c r="O218" s="12">
        <v>140928</v>
      </c>
      <c r="P218" s="12">
        <v>0</v>
      </c>
      <c r="Q218" s="12">
        <v>49328</v>
      </c>
      <c r="R218" s="12">
        <v>14358</v>
      </c>
      <c r="S218" s="12">
        <v>34970</v>
      </c>
      <c r="T218" s="12">
        <v>0</v>
      </c>
      <c r="U218" s="12">
        <v>145205</v>
      </c>
      <c r="V218" s="12">
        <v>39247</v>
      </c>
      <c r="W218" s="12">
        <v>105958</v>
      </c>
      <c r="X218" s="12">
        <v>0</v>
      </c>
      <c r="Y218" s="12"/>
      <c r="Z218" s="12">
        <v>16186</v>
      </c>
      <c r="AA218" s="12">
        <v>125040</v>
      </c>
      <c r="AB218" s="12">
        <v>53307</v>
      </c>
      <c r="AC218" s="12">
        <v>40109</v>
      </c>
      <c r="AD218" s="12">
        <v>13198</v>
      </c>
      <c r="AE218" s="12">
        <v>0</v>
      </c>
      <c r="AF218" s="12">
        <v>16581</v>
      </c>
      <c r="AG218" s="12">
        <v>2792</v>
      </c>
      <c r="AH218" s="12">
        <v>13789</v>
      </c>
      <c r="AI218" s="12">
        <v>70</v>
      </c>
      <c r="AJ218" s="12">
        <v>211184</v>
      </c>
      <c r="AK218" s="12"/>
      <c r="AL218" s="12">
        <v>2018</v>
      </c>
      <c r="AM218" s="12">
        <v>17792</v>
      </c>
      <c r="AN218" s="12"/>
      <c r="AO218" s="12"/>
      <c r="AP218" s="12"/>
    </row>
    <row r="219" spans="2:42" x14ac:dyDescent="0.2">
      <c r="B219" s="13">
        <v>41974</v>
      </c>
      <c r="C219" s="12"/>
      <c r="D219" s="12">
        <v>98</v>
      </c>
      <c r="E219" s="12">
        <v>2091.86</v>
      </c>
      <c r="F219" s="12">
        <v>33829</v>
      </c>
      <c r="G219" s="12">
        <v>17312</v>
      </c>
      <c r="H219" s="12">
        <v>0</v>
      </c>
      <c r="I219" s="12">
        <v>16517</v>
      </c>
      <c r="J219" s="12">
        <v>8</v>
      </c>
      <c r="K219" s="12">
        <v>2259</v>
      </c>
      <c r="L219" s="12"/>
      <c r="M219" s="12">
        <v>194390</v>
      </c>
      <c r="N219" s="12">
        <v>58368</v>
      </c>
      <c r="O219" s="12">
        <v>136022</v>
      </c>
      <c r="P219" s="12">
        <v>0</v>
      </c>
      <c r="Q219" s="12">
        <v>41195</v>
      </c>
      <c r="R219" s="12">
        <v>15283</v>
      </c>
      <c r="S219" s="12">
        <v>25912</v>
      </c>
      <c r="T219" s="12">
        <v>0</v>
      </c>
      <c r="U219" s="12">
        <v>153195</v>
      </c>
      <c r="V219" s="12">
        <v>43085</v>
      </c>
      <c r="W219" s="12">
        <v>110110</v>
      </c>
      <c r="X219" s="12">
        <v>0</v>
      </c>
      <c r="Y219" s="12"/>
      <c r="Z219" s="12">
        <v>10823</v>
      </c>
      <c r="AA219" s="12">
        <v>114975</v>
      </c>
      <c r="AB219" s="12">
        <v>68592</v>
      </c>
      <c r="AC219" s="12">
        <v>37975</v>
      </c>
      <c r="AD219" s="12">
        <v>30617</v>
      </c>
      <c r="AE219" s="12">
        <v>0</v>
      </c>
      <c r="AF219" s="12">
        <v>6645</v>
      </c>
      <c r="AG219" s="12">
        <v>2335</v>
      </c>
      <c r="AH219" s="12">
        <v>4310</v>
      </c>
      <c r="AI219" s="12">
        <v>81</v>
      </c>
      <c r="AJ219" s="12">
        <v>201116</v>
      </c>
      <c r="AK219" s="12"/>
      <c r="AL219" s="12">
        <v>2731</v>
      </c>
      <c r="AM219" s="12">
        <v>22261</v>
      </c>
      <c r="AN219" s="12"/>
      <c r="AO219" s="12"/>
      <c r="AP219" s="12"/>
    </row>
    <row r="220" spans="2:42" x14ac:dyDescent="0.2">
      <c r="B220" s="13">
        <v>42005</v>
      </c>
      <c r="C220" s="12"/>
      <c r="D220" s="12">
        <v>88</v>
      </c>
      <c r="E220" s="12">
        <v>2060.3000000000002</v>
      </c>
      <c r="F220" s="12">
        <v>39229</v>
      </c>
      <c r="G220" s="12">
        <v>17171</v>
      </c>
      <c r="H220" s="12">
        <v>0</v>
      </c>
      <c r="I220" s="12">
        <v>22058</v>
      </c>
      <c r="J220" s="12">
        <v>10</v>
      </c>
      <c r="K220" s="12">
        <v>1906</v>
      </c>
      <c r="L220" s="12"/>
      <c r="M220" s="12">
        <v>121319</v>
      </c>
      <c r="N220" s="12">
        <v>51410</v>
      </c>
      <c r="O220" s="12">
        <v>69909</v>
      </c>
      <c r="P220" s="12">
        <v>0</v>
      </c>
      <c r="Q220" s="12">
        <v>39770</v>
      </c>
      <c r="R220" s="12">
        <v>11793</v>
      </c>
      <c r="S220" s="12">
        <v>27977</v>
      </c>
      <c r="T220" s="12">
        <v>0</v>
      </c>
      <c r="U220" s="12">
        <v>81549</v>
      </c>
      <c r="V220" s="12">
        <v>39617</v>
      </c>
      <c r="W220" s="12">
        <v>41932</v>
      </c>
      <c r="X220" s="12">
        <v>0</v>
      </c>
      <c r="Y220" s="12"/>
      <c r="Z220" s="12">
        <v>8808</v>
      </c>
      <c r="AA220" s="12">
        <v>59724</v>
      </c>
      <c r="AB220" s="12">
        <v>52787</v>
      </c>
      <c r="AC220" s="12">
        <v>35186</v>
      </c>
      <c r="AD220" s="12">
        <v>17601</v>
      </c>
      <c r="AE220" s="12">
        <v>0</v>
      </c>
      <c r="AF220" s="12">
        <v>5321</v>
      </c>
      <c r="AG220" s="12">
        <v>1979</v>
      </c>
      <c r="AH220" s="12">
        <v>3342</v>
      </c>
      <c r="AI220" s="12">
        <v>32</v>
      </c>
      <c r="AJ220" s="12">
        <v>126672</v>
      </c>
      <c r="AK220" s="12"/>
      <c r="AL220" s="12">
        <v>2153</v>
      </c>
      <c r="AM220" s="12">
        <v>21400</v>
      </c>
      <c r="AN220" s="12"/>
      <c r="AO220" s="12"/>
      <c r="AP220" s="12"/>
    </row>
    <row r="221" spans="2:42" x14ac:dyDescent="0.2">
      <c r="B221" s="13">
        <v>42036</v>
      </c>
      <c r="C221" s="12"/>
      <c r="D221" s="12">
        <v>76</v>
      </c>
      <c r="E221" s="12">
        <v>1821.91</v>
      </c>
      <c r="F221" s="12">
        <v>29827</v>
      </c>
      <c r="G221" s="12">
        <v>12331</v>
      </c>
      <c r="H221" s="12">
        <v>0</v>
      </c>
      <c r="I221" s="12">
        <v>17496</v>
      </c>
      <c r="J221" s="12">
        <v>7</v>
      </c>
      <c r="K221" s="12">
        <v>1248</v>
      </c>
      <c r="L221" s="12"/>
      <c r="M221" s="12">
        <v>118948</v>
      </c>
      <c r="N221" s="12">
        <v>60987</v>
      </c>
      <c r="O221" s="12">
        <v>57961</v>
      </c>
      <c r="P221" s="12">
        <v>0</v>
      </c>
      <c r="Q221" s="12">
        <v>38024</v>
      </c>
      <c r="R221" s="12">
        <v>11740</v>
      </c>
      <c r="S221" s="12">
        <v>26284</v>
      </c>
      <c r="T221" s="12">
        <v>0</v>
      </c>
      <c r="U221" s="12">
        <v>80924</v>
      </c>
      <c r="V221" s="12">
        <v>49247</v>
      </c>
      <c r="W221" s="12">
        <v>31677</v>
      </c>
      <c r="X221" s="12">
        <v>0</v>
      </c>
      <c r="Y221" s="12"/>
      <c r="Z221" s="12">
        <v>4696</v>
      </c>
      <c r="AA221" s="12">
        <v>53096</v>
      </c>
      <c r="AB221" s="12">
        <v>61156</v>
      </c>
      <c r="AC221" s="12">
        <v>40927</v>
      </c>
      <c r="AD221" s="12">
        <v>20229</v>
      </c>
      <c r="AE221" s="12">
        <v>0</v>
      </c>
      <c r="AF221" s="12">
        <v>4714</v>
      </c>
      <c r="AG221" s="12">
        <v>1733</v>
      </c>
      <c r="AH221" s="12">
        <v>2981</v>
      </c>
      <c r="AI221" s="12">
        <v>31</v>
      </c>
      <c r="AJ221" s="12">
        <v>123693</v>
      </c>
      <c r="AK221" s="12"/>
      <c r="AL221" s="12">
        <v>2896</v>
      </c>
      <c r="AM221" s="12">
        <v>24746</v>
      </c>
      <c r="AN221" s="12"/>
      <c r="AO221" s="12"/>
      <c r="AP221" s="12"/>
    </row>
    <row r="222" spans="2:42" x14ac:dyDescent="0.2">
      <c r="B222" s="13">
        <v>42064</v>
      </c>
      <c r="C222" s="12"/>
      <c r="D222" s="12">
        <v>105</v>
      </c>
      <c r="E222" s="12">
        <v>2647</v>
      </c>
      <c r="F222" s="12">
        <v>42686</v>
      </c>
      <c r="G222" s="12">
        <v>17148</v>
      </c>
      <c r="H222" s="12">
        <v>0</v>
      </c>
      <c r="I222" s="12">
        <v>25538</v>
      </c>
      <c r="J222" s="12">
        <v>13</v>
      </c>
      <c r="K222" s="12">
        <v>1832</v>
      </c>
      <c r="L222" s="12"/>
      <c r="M222" s="12">
        <v>216969</v>
      </c>
      <c r="N222" s="12">
        <v>48815</v>
      </c>
      <c r="O222" s="12">
        <v>168154</v>
      </c>
      <c r="P222" s="12">
        <v>0</v>
      </c>
      <c r="Q222" s="12">
        <v>36514</v>
      </c>
      <c r="R222" s="12">
        <v>8476</v>
      </c>
      <c r="S222" s="12">
        <v>28038</v>
      </c>
      <c r="T222" s="12">
        <v>0</v>
      </c>
      <c r="U222" s="12">
        <v>180455</v>
      </c>
      <c r="V222" s="12">
        <v>40339</v>
      </c>
      <c r="W222" s="12">
        <v>140116</v>
      </c>
      <c r="X222" s="12">
        <v>0</v>
      </c>
      <c r="Y222" s="12"/>
      <c r="Z222" s="12">
        <v>24297</v>
      </c>
      <c r="AA222" s="12">
        <v>127604</v>
      </c>
      <c r="AB222" s="12">
        <v>65069</v>
      </c>
      <c r="AC222" s="12">
        <v>42961</v>
      </c>
      <c r="AD222" s="12">
        <v>22108</v>
      </c>
      <c r="AE222" s="12">
        <v>0</v>
      </c>
      <c r="AF222" s="12">
        <f>AG222+AH222</f>
        <v>6224</v>
      </c>
      <c r="AG222" s="12">
        <v>1734</v>
      </c>
      <c r="AH222" s="12">
        <v>4490</v>
      </c>
      <c r="AI222" s="12">
        <v>40</v>
      </c>
      <c r="AJ222" s="12">
        <f>Z222+AA222+AB222+AF222+AI222</f>
        <v>223234</v>
      </c>
      <c r="AK222" s="12"/>
      <c r="AL222" s="12">
        <v>3074</v>
      </c>
      <c r="AM222" s="12">
        <v>26886</v>
      </c>
      <c r="AN222" s="12"/>
      <c r="AO222" s="12"/>
      <c r="AP222" s="12"/>
    </row>
    <row r="223" spans="2:42" x14ac:dyDescent="0.2">
      <c r="B223" s="13">
        <v>42095</v>
      </c>
      <c r="C223" s="12"/>
      <c r="D223" s="12">
        <v>127</v>
      </c>
      <c r="E223" s="12">
        <v>4309</v>
      </c>
      <c r="F223" s="12">
        <v>87796</v>
      </c>
      <c r="G223" s="12">
        <v>17059</v>
      </c>
      <c r="H223" s="12">
        <v>0</v>
      </c>
      <c r="I223" s="12">
        <v>70737</v>
      </c>
      <c r="J223" s="12">
        <v>39</v>
      </c>
      <c r="K223" s="12">
        <v>2118</v>
      </c>
      <c r="L223" s="12"/>
      <c r="M223" s="12">
        <v>158688</v>
      </c>
      <c r="N223" s="12">
        <v>31156</v>
      </c>
      <c r="O223" s="12">
        <v>127532</v>
      </c>
      <c r="P223" s="12">
        <v>0</v>
      </c>
      <c r="Q223" s="12">
        <v>37188</v>
      </c>
      <c r="R223" s="12">
        <v>6853</v>
      </c>
      <c r="S223" s="12">
        <v>30335</v>
      </c>
      <c r="T223" s="12">
        <v>0</v>
      </c>
      <c r="U223" s="12">
        <v>121500</v>
      </c>
      <c r="V223" s="12">
        <v>24303</v>
      </c>
      <c r="W223" s="12">
        <v>97197</v>
      </c>
      <c r="X223" s="12">
        <v>0</v>
      </c>
      <c r="Y223" s="12"/>
      <c r="Z223" s="12">
        <v>4676</v>
      </c>
      <c r="AA223" s="12">
        <v>89050</v>
      </c>
      <c r="AB223" s="12">
        <v>64962</v>
      </c>
      <c r="AC223" s="12">
        <v>36047</v>
      </c>
      <c r="AD223" s="12">
        <v>28915</v>
      </c>
      <c r="AE223" s="12">
        <v>0</v>
      </c>
      <c r="AF223" s="12">
        <v>9651</v>
      </c>
      <c r="AG223" s="12">
        <v>2321</v>
      </c>
      <c r="AH223" s="12">
        <v>7330</v>
      </c>
      <c r="AI223" s="12">
        <v>16</v>
      </c>
      <c r="AJ223" s="12">
        <v>168355</v>
      </c>
      <c r="AK223" s="12"/>
      <c r="AL223" s="12">
        <v>2917</v>
      </c>
      <c r="AM223" s="12">
        <v>33019</v>
      </c>
      <c r="AN223" s="12"/>
      <c r="AO223" s="12"/>
      <c r="AP223" s="12"/>
    </row>
    <row r="224" spans="2:42" x14ac:dyDescent="0.2">
      <c r="B224" s="13">
        <v>42125</v>
      </c>
      <c r="C224" s="12"/>
      <c r="D224" s="12">
        <v>120</v>
      </c>
      <c r="E224" s="12">
        <v>2851</v>
      </c>
      <c r="F224" s="12">
        <v>48851</v>
      </c>
      <c r="G224" s="12">
        <v>13230</v>
      </c>
      <c r="H224" s="12">
        <v>0</v>
      </c>
      <c r="I224" s="12">
        <v>35621</v>
      </c>
      <c r="J224" s="12">
        <v>29</v>
      </c>
      <c r="K224" s="12">
        <v>1283</v>
      </c>
      <c r="L224" s="12"/>
      <c r="M224" s="12">
        <v>172414</v>
      </c>
      <c r="N224" s="12">
        <v>35433</v>
      </c>
      <c r="O224" s="12">
        <v>136981</v>
      </c>
      <c r="P224" s="12">
        <v>0</v>
      </c>
      <c r="Q224" s="12">
        <v>47644</v>
      </c>
      <c r="R224" s="12">
        <v>11730</v>
      </c>
      <c r="S224" s="12">
        <v>35914</v>
      </c>
      <c r="T224" s="12">
        <v>0</v>
      </c>
      <c r="U224" s="12">
        <v>124770</v>
      </c>
      <c r="V224" s="12">
        <v>23703</v>
      </c>
      <c r="W224" s="12">
        <v>101067</v>
      </c>
      <c r="X224" s="12">
        <v>0</v>
      </c>
      <c r="Y224" s="12"/>
      <c r="Z224" s="12">
        <v>2778</v>
      </c>
      <c r="AA224" s="12">
        <v>98377</v>
      </c>
      <c r="AB224" s="12">
        <v>71259</v>
      </c>
      <c r="AC224" s="12">
        <v>44671</v>
      </c>
      <c r="AD224" s="12">
        <v>26588</v>
      </c>
      <c r="AE224" s="12">
        <v>0</v>
      </c>
      <c r="AF224" s="12">
        <v>5385</v>
      </c>
      <c r="AG224" s="12">
        <v>166</v>
      </c>
      <c r="AH224" s="12">
        <v>5219</v>
      </c>
      <c r="AI224" s="12">
        <v>22</v>
      </c>
      <c r="AJ224" s="12">
        <v>177821</v>
      </c>
      <c r="AK224" s="12"/>
      <c r="AL224" s="12">
        <v>3343</v>
      </c>
      <c r="AM224" s="12">
        <v>27561</v>
      </c>
      <c r="AN224" s="12"/>
      <c r="AO224" s="12"/>
      <c r="AP224" s="12"/>
    </row>
    <row r="225" spans="2:42" x14ac:dyDescent="0.2">
      <c r="B225" s="13">
        <v>42156</v>
      </c>
      <c r="C225" s="12"/>
      <c r="D225" s="12">
        <v>95</v>
      </c>
      <c r="E225" s="12">
        <v>1811</v>
      </c>
      <c r="F225" s="12">
        <v>26078</v>
      </c>
      <c r="G225" s="12">
        <v>13923</v>
      </c>
      <c r="H225" s="12">
        <v>0</v>
      </c>
      <c r="I225" s="12">
        <v>12155</v>
      </c>
      <c r="J225" s="12">
        <v>11</v>
      </c>
      <c r="K225" s="12">
        <v>1508</v>
      </c>
      <c r="L225" s="12"/>
      <c r="M225" s="12">
        <v>120134</v>
      </c>
      <c r="N225" s="12">
        <v>32710</v>
      </c>
      <c r="O225" s="12">
        <v>87424</v>
      </c>
      <c r="P225" s="12">
        <v>0</v>
      </c>
      <c r="Q225" s="12">
        <v>43272</v>
      </c>
      <c r="R225" s="12">
        <v>9209</v>
      </c>
      <c r="S225" s="12">
        <v>34063</v>
      </c>
      <c r="T225" s="12">
        <v>0</v>
      </c>
      <c r="U225" s="12">
        <v>76862</v>
      </c>
      <c r="V225" s="12">
        <v>23501</v>
      </c>
      <c r="W225" s="12">
        <v>53361</v>
      </c>
      <c r="X225" s="12">
        <v>0</v>
      </c>
      <c r="Y225" s="12"/>
      <c r="Z225" s="12">
        <v>5987</v>
      </c>
      <c r="AA225" s="12">
        <v>42917</v>
      </c>
      <c r="AB225" s="12">
        <v>71230</v>
      </c>
      <c r="AC225" s="12">
        <v>48439</v>
      </c>
      <c r="AD225" s="12">
        <v>22791</v>
      </c>
      <c r="AE225" s="12">
        <v>0</v>
      </c>
      <c r="AF225" s="12">
        <v>3195</v>
      </c>
      <c r="AG225" s="12">
        <v>119</v>
      </c>
      <c r="AH225" s="12">
        <v>3076</v>
      </c>
      <c r="AI225" s="12">
        <v>40</v>
      </c>
      <c r="AJ225" s="12">
        <v>123369</v>
      </c>
      <c r="AK225" s="12"/>
      <c r="AL225" s="12">
        <v>3125</v>
      </c>
      <c r="AM225" s="12">
        <v>28612</v>
      </c>
      <c r="AN225" s="12"/>
      <c r="AO225" s="12"/>
      <c r="AP225" s="12"/>
    </row>
    <row r="226" spans="2:42" x14ac:dyDescent="0.2">
      <c r="B226" s="13">
        <v>42186</v>
      </c>
      <c r="C226" s="12"/>
      <c r="D226" s="12">
        <v>100</v>
      </c>
      <c r="E226" s="12">
        <v>2284</v>
      </c>
      <c r="F226" s="12">
        <v>60546</v>
      </c>
      <c r="G226" s="12">
        <v>36405</v>
      </c>
      <c r="H226" s="12">
        <v>0</v>
      </c>
      <c r="I226" s="12">
        <v>24141</v>
      </c>
      <c r="J226" s="12">
        <v>11</v>
      </c>
      <c r="K226" s="12">
        <v>5096</v>
      </c>
      <c r="L226" s="12"/>
      <c r="M226" s="12">
        <v>153411</v>
      </c>
      <c r="N226" s="12">
        <v>23445</v>
      </c>
      <c r="O226" s="12">
        <v>129966</v>
      </c>
      <c r="P226" s="12">
        <v>0</v>
      </c>
      <c r="Q226" s="12">
        <v>43945</v>
      </c>
      <c r="R226" s="12">
        <v>9312</v>
      </c>
      <c r="S226" s="12">
        <v>34633</v>
      </c>
      <c r="T226" s="12">
        <v>0</v>
      </c>
      <c r="U226" s="12">
        <v>109466</v>
      </c>
      <c r="V226" s="12">
        <v>14133</v>
      </c>
      <c r="W226" s="12">
        <v>95333</v>
      </c>
      <c r="X226" s="12">
        <v>0</v>
      </c>
      <c r="Y226" s="12"/>
      <c r="Z226" s="12">
        <v>3839</v>
      </c>
      <c r="AA226" s="12">
        <v>79365</v>
      </c>
      <c r="AB226" s="12">
        <v>70207</v>
      </c>
      <c r="AC226" s="12">
        <v>42897</v>
      </c>
      <c r="AD226" s="12">
        <v>27310</v>
      </c>
      <c r="AE226" s="12">
        <v>0</v>
      </c>
      <c r="AF226" s="12">
        <v>3497</v>
      </c>
      <c r="AG226" s="12">
        <v>18</v>
      </c>
      <c r="AH226" s="12">
        <v>3479</v>
      </c>
      <c r="AI226" s="12">
        <v>77</v>
      </c>
      <c r="AJ226" s="12">
        <v>156985</v>
      </c>
      <c r="AK226" s="12"/>
      <c r="AL226" s="12">
        <v>3164</v>
      </c>
      <c r="AM226" s="12">
        <v>32523</v>
      </c>
      <c r="AN226" s="12"/>
      <c r="AO226" s="12"/>
      <c r="AP226" s="12"/>
    </row>
    <row r="227" spans="2:42" x14ac:dyDescent="0.2">
      <c r="B227" s="13">
        <v>42217</v>
      </c>
      <c r="C227" s="12"/>
      <c r="D227" s="12">
        <v>100</v>
      </c>
      <c r="E227" s="12">
        <v>1931</v>
      </c>
      <c r="F227" s="12">
        <v>66273</v>
      </c>
      <c r="G227" s="12">
        <v>49614</v>
      </c>
      <c r="H227" s="12">
        <v>0</v>
      </c>
      <c r="I227" s="12">
        <v>16659</v>
      </c>
      <c r="J227" s="12">
        <v>9</v>
      </c>
      <c r="K227" s="12">
        <v>8023</v>
      </c>
      <c r="L227" s="12"/>
      <c r="M227" s="12">
        <v>156138</v>
      </c>
      <c r="N227" s="12">
        <v>70860</v>
      </c>
      <c r="O227" s="12">
        <v>85278</v>
      </c>
      <c r="P227" s="12">
        <v>0</v>
      </c>
      <c r="Q227" s="12">
        <v>47926</v>
      </c>
      <c r="R227" s="12">
        <v>8420</v>
      </c>
      <c r="S227" s="12">
        <v>39506</v>
      </c>
      <c r="T227" s="12">
        <v>0</v>
      </c>
      <c r="U227" s="12">
        <v>108212</v>
      </c>
      <c r="V227" s="12">
        <v>62440</v>
      </c>
      <c r="W227" s="12">
        <v>45772</v>
      </c>
      <c r="X227" s="12">
        <v>0</v>
      </c>
      <c r="Y227" s="12"/>
      <c r="Z227" s="12">
        <v>2951</v>
      </c>
      <c r="AA227" s="12">
        <v>92135</v>
      </c>
      <c r="AB227" s="12">
        <v>61052</v>
      </c>
      <c r="AC227" s="12">
        <v>40527</v>
      </c>
      <c r="AD227" s="12">
        <v>20525</v>
      </c>
      <c r="AE227" s="12">
        <v>0</v>
      </c>
      <c r="AF227" s="12">
        <v>3742</v>
      </c>
      <c r="AG227" s="12">
        <v>51</v>
      </c>
      <c r="AH227" s="12">
        <v>3691</v>
      </c>
      <c r="AI227" s="12">
        <v>64</v>
      </c>
      <c r="AJ227" s="12">
        <v>159944</v>
      </c>
      <c r="AK227" s="12"/>
      <c r="AL227" s="12">
        <v>3479</v>
      </c>
      <c r="AM227" s="12">
        <v>26623</v>
      </c>
      <c r="AN227" s="12"/>
      <c r="AO227" s="12"/>
      <c r="AP227" s="12"/>
    </row>
    <row r="228" spans="2:42" x14ac:dyDescent="0.2">
      <c r="B228" s="13">
        <v>42248</v>
      </c>
      <c r="C228" s="12"/>
      <c r="D228" s="12">
        <v>96</v>
      </c>
      <c r="E228" s="12">
        <v>2743</v>
      </c>
      <c r="F228" s="12">
        <v>62291</v>
      </c>
      <c r="G228" s="12">
        <v>24873</v>
      </c>
      <c r="H228" s="12">
        <v>0</v>
      </c>
      <c r="I228" s="12">
        <v>37418</v>
      </c>
      <c r="J228" s="12">
        <v>19</v>
      </c>
      <c r="K228" s="12">
        <v>3299</v>
      </c>
      <c r="L228" s="12"/>
      <c r="M228" s="12">
        <v>247933</v>
      </c>
      <c r="N228" s="12">
        <v>87475</v>
      </c>
      <c r="O228" s="12">
        <v>160458</v>
      </c>
      <c r="P228" s="12">
        <v>0</v>
      </c>
      <c r="Q228" s="12">
        <v>33130</v>
      </c>
      <c r="R228" s="12">
        <v>8139</v>
      </c>
      <c r="S228" s="12">
        <v>24991</v>
      </c>
      <c r="T228" s="12">
        <v>0</v>
      </c>
      <c r="U228" s="12">
        <v>214803</v>
      </c>
      <c r="V228" s="12">
        <v>79336</v>
      </c>
      <c r="W228" s="12">
        <v>135467</v>
      </c>
      <c r="X228" s="12">
        <v>0</v>
      </c>
      <c r="Y228" s="12"/>
      <c r="Z228" s="12">
        <v>3000</v>
      </c>
      <c r="AA228" s="12">
        <v>189616</v>
      </c>
      <c r="AB228" s="12">
        <v>55317</v>
      </c>
      <c r="AC228" s="12">
        <v>36269</v>
      </c>
      <c r="AD228" s="12">
        <v>19048</v>
      </c>
      <c r="AE228" s="12">
        <v>0</v>
      </c>
      <c r="AF228" s="12">
        <v>5360</v>
      </c>
      <c r="AG228" s="12">
        <v>679</v>
      </c>
      <c r="AH228" s="12">
        <v>4681</v>
      </c>
      <c r="AI228" s="12">
        <v>15</v>
      </c>
      <c r="AJ228" s="12">
        <v>253308</v>
      </c>
      <c r="AK228" s="12"/>
      <c r="AL228" s="12">
        <v>2411</v>
      </c>
      <c r="AM228" s="12">
        <v>24114</v>
      </c>
    </row>
    <row r="229" spans="2:42" x14ac:dyDescent="0.2">
      <c r="B229" s="13">
        <v>42278</v>
      </c>
      <c r="C229" s="12"/>
      <c r="D229" s="12">
        <v>140</v>
      </c>
      <c r="E229" s="12">
        <v>4263</v>
      </c>
      <c r="F229" s="12">
        <v>91229</v>
      </c>
      <c r="G229" s="12">
        <v>20036</v>
      </c>
      <c r="H229" s="12">
        <v>0</v>
      </c>
      <c r="I229" s="12">
        <v>71193</v>
      </c>
      <c r="J229" s="12">
        <v>38</v>
      </c>
      <c r="K229" s="12">
        <v>2268</v>
      </c>
      <c r="L229" s="12"/>
      <c r="M229" s="12">
        <v>248018</v>
      </c>
      <c r="N229" s="12">
        <v>110307</v>
      </c>
      <c r="O229" s="12">
        <v>137711</v>
      </c>
      <c r="P229" s="12">
        <v>0</v>
      </c>
      <c r="Q229" s="12">
        <v>62847</v>
      </c>
      <c r="R229" s="12">
        <v>30271</v>
      </c>
      <c r="S229" s="12">
        <v>32576</v>
      </c>
      <c r="T229" s="12">
        <v>0</v>
      </c>
      <c r="U229" s="12">
        <v>185171</v>
      </c>
      <c r="V229" s="12">
        <v>80036</v>
      </c>
      <c r="W229" s="12">
        <v>105135</v>
      </c>
      <c r="X229" s="12">
        <v>0</v>
      </c>
      <c r="Y229" s="12"/>
      <c r="Z229" s="12">
        <v>3103</v>
      </c>
      <c r="AA229" s="12">
        <v>175750</v>
      </c>
      <c r="AB229" s="12">
        <v>69165</v>
      </c>
      <c r="AC229" s="12">
        <v>44668</v>
      </c>
      <c r="AD229" s="12">
        <v>24497</v>
      </c>
      <c r="AE229" s="12">
        <v>0</v>
      </c>
      <c r="AF229" s="12">
        <v>8490</v>
      </c>
      <c r="AG229" s="12">
        <v>247</v>
      </c>
      <c r="AH229" s="12">
        <v>8243</v>
      </c>
      <c r="AI229" s="12">
        <v>19</v>
      </c>
      <c r="AJ229" s="12">
        <v>256527</v>
      </c>
      <c r="AK229" s="12"/>
      <c r="AL229" s="12">
        <v>2872</v>
      </c>
      <c r="AM229" s="12">
        <v>27188</v>
      </c>
    </row>
    <row r="230" spans="2:42" x14ac:dyDescent="0.2">
      <c r="B230" s="13">
        <v>42309</v>
      </c>
      <c r="C230" s="12"/>
      <c r="D230" s="12">
        <v>124</v>
      </c>
      <c r="E230" s="12">
        <v>3735</v>
      </c>
      <c r="F230" s="12">
        <v>74850</v>
      </c>
      <c r="G230" s="12">
        <v>16290</v>
      </c>
      <c r="H230" s="12">
        <v>0</v>
      </c>
      <c r="I230" s="12">
        <v>58560</v>
      </c>
      <c r="J230" s="12">
        <v>41</v>
      </c>
      <c r="K230" s="12">
        <v>1683</v>
      </c>
      <c r="L230" s="12"/>
      <c r="M230" s="12">
        <v>197694</v>
      </c>
      <c r="N230" s="12">
        <v>125873</v>
      </c>
      <c r="O230" s="12">
        <v>71821</v>
      </c>
      <c r="P230" s="12">
        <v>0</v>
      </c>
      <c r="Q230" s="12">
        <v>37168</v>
      </c>
      <c r="R230" s="12">
        <v>11591</v>
      </c>
      <c r="S230" s="12">
        <v>25577</v>
      </c>
      <c r="T230" s="12">
        <v>0</v>
      </c>
      <c r="U230" s="12">
        <v>160526</v>
      </c>
      <c r="V230" s="12">
        <v>114282</v>
      </c>
      <c r="W230" s="12">
        <v>46244</v>
      </c>
      <c r="X230" s="12">
        <v>0</v>
      </c>
      <c r="Y230" s="12"/>
      <c r="Z230" s="12">
        <v>1221</v>
      </c>
      <c r="AA230" s="12">
        <v>134776</v>
      </c>
      <c r="AB230" s="12">
        <v>61697</v>
      </c>
      <c r="AC230" s="12">
        <v>38228</v>
      </c>
      <c r="AD230" s="12">
        <v>23469</v>
      </c>
      <c r="AE230" s="12">
        <v>0</v>
      </c>
      <c r="AF230" s="12">
        <v>8739</v>
      </c>
      <c r="AG230" s="12">
        <v>391</v>
      </c>
      <c r="AH230" s="12">
        <v>8348</v>
      </c>
      <c r="AI230" s="12">
        <v>82</v>
      </c>
      <c r="AJ230" s="12">
        <v>206515</v>
      </c>
      <c r="AK230" s="12"/>
      <c r="AL230" s="12">
        <v>2911</v>
      </c>
      <c r="AM230" s="12">
        <v>28573</v>
      </c>
    </row>
    <row r="231" spans="2:42" x14ac:dyDescent="0.2">
      <c r="B231" s="13">
        <v>42339</v>
      </c>
      <c r="C231" s="12"/>
      <c r="D231" s="12">
        <v>108</v>
      </c>
      <c r="E231" s="12">
        <v>3034</v>
      </c>
      <c r="F231" s="12">
        <v>50702</v>
      </c>
      <c r="G231" s="12">
        <v>23775</v>
      </c>
      <c r="H231" s="2">
        <v>0</v>
      </c>
      <c r="I231" s="12">
        <v>26927</v>
      </c>
      <c r="J231" s="12">
        <v>11</v>
      </c>
      <c r="K231" s="12">
        <v>2695</v>
      </c>
      <c r="M231" s="12">
        <v>335132</v>
      </c>
      <c r="N231" s="12">
        <v>144152</v>
      </c>
      <c r="O231" s="12">
        <v>190980</v>
      </c>
      <c r="P231" s="12">
        <v>0</v>
      </c>
      <c r="Q231" s="12">
        <v>41814</v>
      </c>
      <c r="R231" s="12">
        <v>8880</v>
      </c>
      <c r="S231" s="12">
        <v>32934</v>
      </c>
      <c r="T231" s="12">
        <v>0</v>
      </c>
      <c r="U231" s="12">
        <v>293318</v>
      </c>
      <c r="V231" s="12">
        <v>135272</v>
      </c>
      <c r="W231" s="12">
        <v>158046</v>
      </c>
      <c r="X231" s="12">
        <v>0</v>
      </c>
      <c r="Y231" s="12"/>
      <c r="Z231" s="12">
        <v>33918</v>
      </c>
      <c r="AA231" s="12">
        <v>218582</v>
      </c>
      <c r="AB231" s="12">
        <v>82632</v>
      </c>
      <c r="AC231" s="12">
        <v>42304</v>
      </c>
      <c r="AD231" s="12">
        <v>40328</v>
      </c>
      <c r="AE231" s="12">
        <v>0</v>
      </c>
      <c r="AF231" s="12">
        <v>3720.01</v>
      </c>
      <c r="AG231" s="12">
        <v>119.01</v>
      </c>
      <c r="AH231" s="12">
        <v>3601</v>
      </c>
      <c r="AI231" s="12">
        <v>132</v>
      </c>
      <c r="AJ231" s="12">
        <v>338984.01</v>
      </c>
      <c r="AK231" s="12"/>
      <c r="AL231" s="12">
        <v>10808</v>
      </c>
      <c r="AM231" s="12">
        <v>44684</v>
      </c>
      <c r="AN231" s="60"/>
    </row>
    <row r="232" spans="2:42" x14ac:dyDescent="0.2">
      <c r="B232" s="13">
        <v>42370</v>
      </c>
      <c r="C232" s="12"/>
      <c r="D232" s="12">
        <v>95</v>
      </c>
      <c r="E232" s="12">
        <v>2430</v>
      </c>
      <c r="F232" s="12">
        <v>39470</v>
      </c>
      <c r="G232" s="12">
        <v>21803</v>
      </c>
      <c r="H232" s="12">
        <v>0</v>
      </c>
      <c r="I232" s="12">
        <v>17667</v>
      </c>
      <c r="J232" s="2">
        <v>6</v>
      </c>
      <c r="K232" s="12">
        <v>2414</v>
      </c>
      <c r="M232" s="12">
        <v>158013.74999999997</v>
      </c>
      <c r="N232" s="12">
        <v>33516.276000000005</v>
      </c>
      <c r="O232" s="12">
        <v>124497.47399999996</v>
      </c>
      <c r="P232" s="12">
        <v>0</v>
      </c>
      <c r="Q232" s="12">
        <v>37847.379000000088</v>
      </c>
      <c r="R232" s="12">
        <v>8580.6210000000028</v>
      </c>
      <c r="S232" s="12">
        <v>29266.758000000085</v>
      </c>
      <c r="T232" s="2">
        <v>0</v>
      </c>
      <c r="U232" s="12">
        <v>120166.371</v>
      </c>
      <c r="V232" s="12">
        <v>24935.655000000017</v>
      </c>
      <c r="W232" s="12">
        <v>95230.715999999986</v>
      </c>
      <c r="X232" s="12">
        <v>0</v>
      </c>
      <c r="Y232" s="12"/>
      <c r="Z232" s="12">
        <v>15793.087000000001</v>
      </c>
      <c r="AA232" s="12">
        <v>77252.974999999991</v>
      </c>
      <c r="AB232" s="12">
        <v>64967.68799999998</v>
      </c>
      <c r="AC232" s="12">
        <v>35302.809000000052</v>
      </c>
      <c r="AD232" s="12">
        <v>29664.878999999928</v>
      </c>
      <c r="AE232" s="2">
        <v>0</v>
      </c>
      <c r="AF232" s="12">
        <v>2580.835</v>
      </c>
      <c r="AG232" s="12">
        <v>85.834999999999994</v>
      </c>
      <c r="AH232" s="12">
        <v>2495</v>
      </c>
      <c r="AI232" s="2">
        <v>45</v>
      </c>
      <c r="AJ232" s="12">
        <v>158099.58499999996</v>
      </c>
      <c r="AL232" s="12">
        <v>6340</v>
      </c>
      <c r="AM232" s="12">
        <v>34973.715000000033</v>
      </c>
    </row>
    <row r="233" spans="2:42" x14ac:dyDescent="0.2">
      <c r="B233" s="13">
        <v>42401</v>
      </c>
      <c r="C233" s="12"/>
      <c r="D233" s="12">
        <v>91</v>
      </c>
      <c r="E233" s="12">
        <v>1929</v>
      </c>
      <c r="F233" s="12">
        <v>27776</v>
      </c>
      <c r="G233" s="12">
        <v>13505</v>
      </c>
      <c r="H233" s="12">
        <v>0</v>
      </c>
      <c r="I233" s="12">
        <v>14271</v>
      </c>
      <c r="J233" s="2">
        <v>5</v>
      </c>
      <c r="K233" s="12">
        <v>1456</v>
      </c>
      <c r="M233" s="12">
        <v>209348.0719999994</v>
      </c>
      <c r="N233" s="12">
        <v>134197.40300000002</v>
      </c>
      <c r="O233" s="12">
        <v>75150.668999999369</v>
      </c>
      <c r="P233" s="12">
        <v>0</v>
      </c>
      <c r="Q233" s="12">
        <v>39422.298000000126</v>
      </c>
      <c r="R233" s="12">
        <v>12589.643</v>
      </c>
      <c r="S233" s="12">
        <v>26832.65500000013</v>
      </c>
      <c r="T233" s="2">
        <v>0</v>
      </c>
      <c r="U233" s="12">
        <v>169925.77399999998</v>
      </c>
      <c r="V233" s="12">
        <v>121607.76000000001</v>
      </c>
      <c r="W233" s="12">
        <v>48318.013999999981</v>
      </c>
      <c r="X233" s="12">
        <v>0</v>
      </c>
      <c r="Y233" s="12"/>
      <c r="Z233" s="12">
        <v>8000</v>
      </c>
      <c r="AA233" s="12">
        <v>143094.89999999997</v>
      </c>
      <c r="AB233" s="12">
        <v>58253.171999999438</v>
      </c>
      <c r="AC233" s="12">
        <v>41852.372000000134</v>
      </c>
      <c r="AD233" s="12">
        <v>16400.799999999304</v>
      </c>
      <c r="AE233" s="2">
        <v>0</v>
      </c>
      <c r="AF233" s="12">
        <v>2117</v>
      </c>
      <c r="AG233" s="12">
        <v>162</v>
      </c>
      <c r="AH233" s="12">
        <v>1955</v>
      </c>
      <c r="AI233" s="2">
        <v>40</v>
      </c>
      <c r="AJ233" s="12">
        <v>211505.0719999994</v>
      </c>
      <c r="AL233" s="12">
        <v>2417</v>
      </c>
      <c r="AM233" s="12">
        <v>20748.853000000017</v>
      </c>
    </row>
    <row r="234" spans="2:42" x14ac:dyDescent="0.2">
      <c r="B234" s="13">
        <v>42430</v>
      </c>
      <c r="C234" s="12"/>
      <c r="D234" s="12">
        <v>102</v>
      </c>
      <c r="E234" s="12">
        <v>2428</v>
      </c>
      <c r="F234" s="12">
        <v>42656</v>
      </c>
      <c r="G234" s="12">
        <v>21185</v>
      </c>
      <c r="H234" s="12">
        <v>0</v>
      </c>
      <c r="I234" s="12">
        <v>21471</v>
      </c>
      <c r="J234" s="2">
        <v>9</v>
      </c>
      <c r="K234" s="12">
        <v>2590</v>
      </c>
      <c r="M234" s="12">
        <v>215596.95099999951</v>
      </c>
      <c r="N234" s="12">
        <v>73587.06999999992</v>
      </c>
      <c r="O234" s="12">
        <v>142009.88099999959</v>
      </c>
      <c r="P234" s="12">
        <v>0</v>
      </c>
      <c r="Q234" s="12">
        <v>47303.534000000065</v>
      </c>
      <c r="R234" s="12">
        <v>10824.634999999987</v>
      </c>
      <c r="S234" s="12">
        <v>36478.899000000078</v>
      </c>
      <c r="T234" s="2">
        <v>0</v>
      </c>
      <c r="U234" s="12">
        <v>168293.41699999984</v>
      </c>
      <c r="V234" s="12">
        <v>62762.43499999999</v>
      </c>
      <c r="W234" s="12">
        <v>105530.98199999986</v>
      </c>
      <c r="X234" s="12">
        <v>0</v>
      </c>
      <c r="Y234" s="12"/>
      <c r="Z234" s="12">
        <v>3436.7979999999998</v>
      </c>
      <c r="AA234" s="12">
        <v>145510.71999999997</v>
      </c>
      <c r="AB234" s="12">
        <v>66649.432999999524</v>
      </c>
      <c r="AC234" s="12">
        <v>47178.887000000192</v>
      </c>
      <c r="AD234" s="12">
        <v>19470.545999999333</v>
      </c>
      <c r="AE234" s="2">
        <v>0</v>
      </c>
      <c r="AF234" s="12">
        <v>5395</v>
      </c>
      <c r="AG234" s="12">
        <v>1690</v>
      </c>
      <c r="AH234" s="12">
        <v>3705</v>
      </c>
      <c r="AI234" s="2">
        <v>51</v>
      </c>
      <c r="AJ234" s="12">
        <v>221042.95099999951</v>
      </c>
      <c r="AL234" s="12">
        <v>2612</v>
      </c>
      <c r="AM234" s="12">
        <v>25341.979999999996</v>
      </c>
    </row>
    <row r="235" spans="2:42" x14ac:dyDescent="0.2">
      <c r="B235" s="13">
        <v>42461</v>
      </c>
      <c r="C235" s="12"/>
      <c r="D235" s="12">
        <v>127</v>
      </c>
      <c r="E235" s="12">
        <v>3508</v>
      </c>
      <c r="F235" s="12">
        <v>72020</v>
      </c>
      <c r="G235" s="12">
        <v>19483</v>
      </c>
      <c r="H235" s="12">
        <v>0</v>
      </c>
      <c r="I235" s="12">
        <v>52537</v>
      </c>
      <c r="J235" s="2">
        <v>43</v>
      </c>
      <c r="K235" s="12">
        <v>2148</v>
      </c>
      <c r="M235" s="12">
        <v>221194.01399999979</v>
      </c>
      <c r="N235" s="12">
        <v>81569.103999999919</v>
      </c>
      <c r="O235" s="12">
        <v>139624.90999999989</v>
      </c>
      <c r="P235" s="12">
        <v>0</v>
      </c>
      <c r="Q235" s="12">
        <v>38876.56700000009</v>
      </c>
      <c r="R235" s="12">
        <v>8974.2020000000066</v>
      </c>
      <c r="S235" s="12">
        <v>29902.365000000085</v>
      </c>
      <c r="T235" s="2">
        <v>0</v>
      </c>
      <c r="U235" s="12">
        <v>182317.44699999999</v>
      </c>
      <c r="V235" s="12">
        <v>72594.902000000031</v>
      </c>
      <c r="W235" s="12">
        <v>109722.54499999995</v>
      </c>
      <c r="X235" s="12">
        <v>0</v>
      </c>
      <c r="Y235" s="12"/>
      <c r="Z235" s="12">
        <v>23946.66</v>
      </c>
      <c r="AA235" s="12">
        <v>131189.39000000001</v>
      </c>
      <c r="AB235" s="12">
        <v>66057.963999999774</v>
      </c>
      <c r="AC235" s="12">
        <v>45848.880000000107</v>
      </c>
      <c r="AD235" s="12">
        <v>20209.083999999668</v>
      </c>
      <c r="AE235" s="2">
        <v>0</v>
      </c>
      <c r="AF235" s="12">
        <v>9375</v>
      </c>
      <c r="AG235" s="12">
        <v>3726</v>
      </c>
      <c r="AH235" s="12">
        <v>5649</v>
      </c>
      <c r="AI235" s="2">
        <v>21</v>
      </c>
      <c r="AJ235" s="12">
        <v>230590.01399999979</v>
      </c>
      <c r="AL235" s="12">
        <v>2613</v>
      </c>
      <c r="AM235" s="12">
        <v>25164.340000000004</v>
      </c>
    </row>
    <row r="236" spans="2:42" x14ac:dyDescent="0.2">
      <c r="B236" s="13">
        <v>42491</v>
      </c>
      <c r="C236" s="12"/>
      <c r="D236" s="12">
        <v>112</v>
      </c>
      <c r="E236" s="12">
        <v>2685</v>
      </c>
      <c r="F236" s="12">
        <v>50625</v>
      </c>
      <c r="G236" s="12">
        <v>17536</v>
      </c>
      <c r="H236" s="12">
        <v>0</v>
      </c>
      <c r="I236" s="12">
        <v>33089</v>
      </c>
      <c r="J236" s="2">
        <v>23</v>
      </c>
      <c r="K236" s="12">
        <v>1956</v>
      </c>
      <c r="M236" s="12">
        <v>261674.59799999933</v>
      </c>
      <c r="N236" s="12">
        <v>73508.701999999874</v>
      </c>
      <c r="O236" s="12">
        <v>188165.89599999945</v>
      </c>
      <c r="P236" s="12">
        <v>0</v>
      </c>
      <c r="Q236" s="12">
        <v>47537.073000000026</v>
      </c>
      <c r="R236" s="12">
        <v>9158.7720000000118</v>
      </c>
      <c r="S236" s="12">
        <v>38378.301000000014</v>
      </c>
      <c r="T236" s="2">
        <v>0</v>
      </c>
      <c r="U236" s="12">
        <v>214137.52499999991</v>
      </c>
      <c r="V236" s="12">
        <v>64349.929999999978</v>
      </c>
      <c r="W236" s="12">
        <v>149787.59499999994</v>
      </c>
      <c r="X236" s="12">
        <v>0</v>
      </c>
      <c r="Y236" s="12"/>
      <c r="Z236" s="12">
        <v>15026.694</v>
      </c>
      <c r="AA236" s="12">
        <v>171352.89</v>
      </c>
      <c r="AB236" s="12">
        <v>75295.013999999326</v>
      </c>
      <c r="AC236" s="12">
        <v>49284.428000000087</v>
      </c>
      <c r="AD236" s="12">
        <v>26010.585999999239</v>
      </c>
      <c r="AE236" s="2">
        <v>0</v>
      </c>
      <c r="AF236" s="12">
        <v>13265</v>
      </c>
      <c r="AG236" s="12">
        <v>6922</v>
      </c>
      <c r="AH236" s="12">
        <v>6343</v>
      </c>
      <c r="AI236" s="12">
        <v>13</v>
      </c>
      <c r="AJ236" s="12">
        <v>274952.5979999993</v>
      </c>
      <c r="AL236" s="12">
        <v>5132</v>
      </c>
      <c r="AM236" s="12">
        <v>30364.463000000029</v>
      </c>
    </row>
    <row r="237" spans="2:42" x14ac:dyDescent="0.2">
      <c r="B237" s="13">
        <v>42522</v>
      </c>
      <c r="C237" s="12"/>
      <c r="D237" s="12">
        <v>116</v>
      </c>
      <c r="E237" s="12">
        <v>2982</v>
      </c>
      <c r="F237" s="12">
        <v>47983</v>
      </c>
      <c r="G237" s="12">
        <v>16411</v>
      </c>
      <c r="H237" s="12">
        <v>0</v>
      </c>
      <c r="I237" s="12">
        <v>31572</v>
      </c>
      <c r="J237" s="2">
        <v>16</v>
      </c>
      <c r="K237" s="12">
        <v>1881</v>
      </c>
      <c r="M237" s="12">
        <v>274184.07099999976</v>
      </c>
      <c r="N237" s="12">
        <v>123722.02299999994</v>
      </c>
      <c r="O237" s="12">
        <v>150462.04799999984</v>
      </c>
      <c r="P237" s="12">
        <v>0</v>
      </c>
      <c r="Q237" s="12">
        <v>60117.38199999986</v>
      </c>
      <c r="R237" s="12">
        <v>16201.669000000002</v>
      </c>
      <c r="S237" s="12">
        <v>43915.712999999858</v>
      </c>
      <c r="T237" s="2">
        <v>0</v>
      </c>
      <c r="U237" s="12">
        <v>214066.6889999999</v>
      </c>
      <c r="V237" s="12">
        <v>107520.35399999995</v>
      </c>
      <c r="W237" s="12">
        <v>106546.33499999995</v>
      </c>
      <c r="X237" s="12">
        <v>0</v>
      </c>
      <c r="Y237" s="12"/>
      <c r="Z237" s="12">
        <v>33508.101999999999</v>
      </c>
      <c r="AA237" s="12">
        <v>143938.10499999998</v>
      </c>
      <c r="AB237" s="12">
        <v>96737.863999999769</v>
      </c>
      <c r="AC237" s="12">
        <v>49790.257000000056</v>
      </c>
      <c r="AD237" s="12">
        <v>46947.606999999713</v>
      </c>
      <c r="AE237" s="2">
        <v>0</v>
      </c>
      <c r="AF237" s="12">
        <v>5203</v>
      </c>
      <c r="AG237" s="12">
        <v>861</v>
      </c>
      <c r="AH237" s="12">
        <v>4342</v>
      </c>
      <c r="AI237" s="12">
        <v>22</v>
      </c>
      <c r="AJ237" s="12">
        <v>279409.07099999976</v>
      </c>
      <c r="AL237" s="12">
        <v>15500</v>
      </c>
      <c r="AM237" s="12">
        <v>50788.709000000046</v>
      </c>
    </row>
    <row r="238" spans="2:42" x14ac:dyDescent="0.2">
      <c r="B238" s="13">
        <v>42552</v>
      </c>
      <c r="C238" s="12"/>
      <c r="D238" s="12">
        <v>137</v>
      </c>
      <c r="E238" s="12">
        <v>3822</v>
      </c>
      <c r="F238" s="12">
        <v>79778</v>
      </c>
      <c r="G238" s="12">
        <v>40574</v>
      </c>
      <c r="H238" s="12">
        <v>0</v>
      </c>
      <c r="I238" s="12">
        <v>39204</v>
      </c>
      <c r="J238" s="2">
        <v>19</v>
      </c>
      <c r="K238" s="12">
        <v>5738</v>
      </c>
      <c r="M238" s="12">
        <v>254138.35299999965</v>
      </c>
      <c r="N238" s="12">
        <v>106484.79299999987</v>
      </c>
      <c r="O238" s="12">
        <v>147653.55999999976</v>
      </c>
      <c r="P238" s="12">
        <v>0</v>
      </c>
      <c r="Q238" s="12">
        <v>41387.30100000005</v>
      </c>
      <c r="R238" s="12">
        <v>12858.153000000013</v>
      </c>
      <c r="S238" s="12">
        <v>28529.148000000037</v>
      </c>
      <c r="T238" s="2">
        <v>0</v>
      </c>
      <c r="U238" s="12">
        <v>212751.05199999973</v>
      </c>
      <c r="V238" s="12">
        <v>93626.639999999927</v>
      </c>
      <c r="W238" s="12">
        <v>119124.41199999981</v>
      </c>
      <c r="X238" s="12">
        <v>0</v>
      </c>
      <c r="Y238" s="12"/>
      <c r="Z238" s="12">
        <v>16908.984</v>
      </c>
      <c r="AA238" s="12">
        <v>114574.66</v>
      </c>
      <c r="AB238" s="12">
        <v>122654.70899999965</v>
      </c>
      <c r="AC238" s="12">
        <v>38414.655000000057</v>
      </c>
      <c r="AD238" s="12">
        <v>84240.053999999596</v>
      </c>
      <c r="AE238" s="2">
        <v>0</v>
      </c>
      <c r="AF238" s="12">
        <v>7485</v>
      </c>
      <c r="AG238" s="12">
        <v>2032</v>
      </c>
      <c r="AH238" s="12">
        <v>5453</v>
      </c>
      <c r="AI238" s="12">
        <v>91</v>
      </c>
      <c r="AJ238" s="12">
        <v>261714.35299999965</v>
      </c>
      <c r="AL238" s="12">
        <v>33696</v>
      </c>
      <c r="AM238" s="12">
        <v>87340.451999999947</v>
      </c>
    </row>
    <row r="239" spans="2:42" x14ac:dyDescent="0.2">
      <c r="B239" s="13">
        <v>42583</v>
      </c>
      <c r="C239" s="12"/>
      <c r="D239" s="12">
        <v>128</v>
      </c>
      <c r="E239" s="12">
        <v>3141</v>
      </c>
      <c r="F239" s="12">
        <v>80602</v>
      </c>
      <c r="G239" s="12">
        <v>43164</v>
      </c>
      <c r="H239" s="2">
        <v>0</v>
      </c>
      <c r="I239" s="12">
        <v>37438</v>
      </c>
      <c r="J239" s="2">
        <v>16</v>
      </c>
      <c r="K239" s="2">
        <v>6756</v>
      </c>
      <c r="M239" s="12">
        <v>287172.36300000001</v>
      </c>
      <c r="N239" s="12">
        <v>138567.23900000003</v>
      </c>
      <c r="O239" s="12">
        <v>148605.12400000001</v>
      </c>
      <c r="P239" s="12">
        <v>0</v>
      </c>
      <c r="Q239" s="12">
        <v>38766.212000000029</v>
      </c>
      <c r="R239" s="12">
        <v>8406.6009999999987</v>
      </c>
      <c r="S239" s="12">
        <v>30359.611000000034</v>
      </c>
      <c r="T239" s="2">
        <v>0</v>
      </c>
      <c r="U239" s="12">
        <v>248406.15100000007</v>
      </c>
      <c r="V239" s="12">
        <v>130160.63800000004</v>
      </c>
      <c r="W239" s="12">
        <v>118245.51300000005</v>
      </c>
      <c r="X239" s="12">
        <v>0</v>
      </c>
      <c r="Z239" s="12">
        <v>7139.7000000000007</v>
      </c>
      <c r="AA239" s="12">
        <v>166927.84999999998</v>
      </c>
      <c r="AB239" s="12">
        <v>113104.81300000002</v>
      </c>
      <c r="AC239" s="12">
        <v>42373.035000000033</v>
      </c>
      <c r="AD239" s="12">
        <v>70731.777999999991</v>
      </c>
      <c r="AE239" s="2">
        <v>0</v>
      </c>
      <c r="AF239" s="12">
        <v>10907</v>
      </c>
      <c r="AG239" s="12">
        <v>5067</v>
      </c>
      <c r="AH239" s="12">
        <v>5840</v>
      </c>
      <c r="AI239" s="2">
        <v>145</v>
      </c>
      <c r="AJ239" s="12">
        <v>298224.36300000001</v>
      </c>
      <c r="AK239" s="12"/>
      <c r="AL239" s="12">
        <v>28969</v>
      </c>
      <c r="AM239" s="12">
        <v>76943.231</v>
      </c>
    </row>
    <row r="240" spans="2:42" x14ac:dyDescent="0.2">
      <c r="B240" s="13">
        <v>42614</v>
      </c>
      <c r="C240" s="12"/>
      <c r="D240" s="12">
        <v>111</v>
      </c>
      <c r="E240" s="12">
        <v>3330</v>
      </c>
      <c r="F240" s="12">
        <v>78304</v>
      </c>
      <c r="G240" s="12">
        <v>26681</v>
      </c>
      <c r="H240" s="2">
        <v>0</v>
      </c>
      <c r="I240" s="12">
        <v>51623</v>
      </c>
      <c r="J240" s="12">
        <v>27</v>
      </c>
      <c r="K240" s="12">
        <v>3755</v>
      </c>
      <c r="L240" s="12"/>
      <c r="M240" s="12">
        <v>210212.18799999988</v>
      </c>
      <c r="P240" s="12"/>
      <c r="Q240" s="12">
        <v>40056.480000000069</v>
      </c>
      <c r="S240" s="12"/>
      <c r="U240" s="12">
        <v>170155.70799999981</v>
      </c>
      <c r="V240" s="12"/>
      <c r="W240" s="12"/>
      <c r="X240" s="12"/>
      <c r="Y240" s="12"/>
      <c r="Z240" s="12">
        <v>4717.0600000000004</v>
      </c>
      <c r="AA240" s="12">
        <v>142566.61000000002</v>
      </c>
      <c r="AB240" s="12">
        <v>62928.517999999603</v>
      </c>
      <c r="AC240" s="12">
        <v>38442.198000000062</v>
      </c>
      <c r="AD240" s="12">
        <v>24486.319999999541</v>
      </c>
      <c r="AF240" s="12">
        <v>8203</v>
      </c>
      <c r="AG240" s="12">
        <v>2160</v>
      </c>
      <c r="AH240" s="12">
        <v>6043</v>
      </c>
      <c r="AI240" s="12">
        <v>62</v>
      </c>
      <c r="AJ240" s="12">
        <v>218477.18799999988</v>
      </c>
      <c r="AL240" s="12">
        <v>5761</v>
      </c>
      <c r="AM240" s="12">
        <v>29567.114000000016</v>
      </c>
    </row>
    <row r="241" spans="2:42" x14ac:dyDescent="0.2">
      <c r="B241" s="13">
        <v>42644</v>
      </c>
      <c r="C241" s="12"/>
      <c r="D241" s="12">
        <v>129</v>
      </c>
      <c r="E241" s="12">
        <v>3769</v>
      </c>
      <c r="F241" s="12">
        <v>86198</v>
      </c>
      <c r="G241" s="12">
        <v>18482</v>
      </c>
      <c r="H241" s="2">
        <v>0</v>
      </c>
      <c r="I241" s="12">
        <v>67716</v>
      </c>
      <c r="J241" s="2">
        <v>36</v>
      </c>
      <c r="K241" s="12">
        <v>2337</v>
      </c>
      <c r="M241" s="12">
        <v>265114.94199999969</v>
      </c>
      <c r="P241" s="12"/>
      <c r="Q241" s="12">
        <v>41839.93599999998</v>
      </c>
      <c r="S241" s="12"/>
      <c r="U241" s="12">
        <v>223275.00999999998</v>
      </c>
      <c r="V241" s="12"/>
      <c r="W241" s="12"/>
      <c r="X241" s="12"/>
      <c r="Y241" s="12"/>
      <c r="Z241" s="12">
        <v>3024</v>
      </c>
      <c r="AA241" s="12">
        <v>193956</v>
      </c>
      <c r="AB241" s="12">
        <v>68135</v>
      </c>
      <c r="AC241" s="12">
        <v>46137</v>
      </c>
      <c r="AD241" s="12">
        <v>21998</v>
      </c>
      <c r="AF241" s="12">
        <v>12093</v>
      </c>
      <c r="AG241" s="12">
        <v>2870</v>
      </c>
      <c r="AH241" s="12">
        <v>9223</v>
      </c>
      <c r="AI241" s="2">
        <v>70</v>
      </c>
      <c r="AJ241" s="12">
        <v>277277</v>
      </c>
      <c r="AL241" s="12">
        <v>3330</v>
      </c>
      <c r="AM241" s="12">
        <v>26877.316000000032</v>
      </c>
    </row>
    <row r="242" spans="2:42" x14ac:dyDescent="0.2">
      <c r="B242" s="13">
        <v>42675</v>
      </c>
      <c r="C242" s="12"/>
      <c r="D242" s="12">
        <v>127</v>
      </c>
      <c r="E242" s="12">
        <v>4052</v>
      </c>
      <c r="F242" s="12">
        <v>77960</v>
      </c>
      <c r="G242" s="12">
        <v>16832</v>
      </c>
      <c r="H242" s="2">
        <v>0</v>
      </c>
      <c r="I242" s="12">
        <v>61128</v>
      </c>
      <c r="J242" s="2">
        <v>41</v>
      </c>
      <c r="K242" s="12">
        <v>1801</v>
      </c>
      <c r="M242" s="12">
        <v>226213</v>
      </c>
      <c r="Q242" s="12">
        <v>40151</v>
      </c>
      <c r="S242" s="12"/>
      <c r="U242" s="12">
        <v>186062</v>
      </c>
      <c r="V242" s="12"/>
      <c r="W242" s="12"/>
      <c r="X242" s="12"/>
      <c r="Y242" s="12"/>
      <c r="Z242" s="12">
        <v>15995</v>
      </c>
      <c r="AA242" s="12">
        <v>135194</v>
      </c>
      <c r="AB242" s="12">
        <v>75024</v>
      </c>
      <c r="AC242" s="12">
        <v>46950</v>
      </c>
      <c r="AD242" s="12">
        <v>28074</v>
      </c>
      <c r="AF242" s="12">
        <v>9809</v>
      </c>
      <c r="AG242" s="12">
        <v>3363</v>
      </c>
      <c r="AH242" s="12">
        <v>6446</v>
      </c>
      <c r="AI242" s="2">
        <v>58</v>
      </c>
      <c r="AJ242" s="12">
        <v>236080</v>
      </c>
      <c r="AL242" s="12">
        <v>3536</v>
      </c>
      <c r="AM242" s="12">
        <v>34227</v>
      </c>
    </row>
    <row r="243" spans="2:42" x14ac:dyDescent="0.2">
      <c r="B243" s="13">
        <v>42705</v>
      </c>
      <c r="C243" s="12"/>
      <c r="D243" s="12">
        <v>101</v>
      </c>
      <c r="E243" s="12">
        <v>2304</v>
      </c>
      <c r="F243" s="12">
        <v>38862</v>
      </c>
      <c r="G243" s="12">
        <v>22552</v>
      </c>
      <c r="H243" s="2">
        <v>0</v>
      </c>
      <c r="I243" s="12">
        <v>16310</v>
      </c>
      <c r="J243" s="2">
        <v>9</v>
      </c>
      <c r="K243" s="12">
        <v>2763</v>
      </c>
      <c r="M243" s="12">
        <v>249487.69499999998</v>
      </c>
      <c r="Q243" s="12">
        <v>43578.478000000039</v>
      </c>
      <c r="S243" s="12"/>
      <c r="U243" s="12">
        <v>205909.21699999995</v>
      </c>
      <c r="V243" s="12"/>
      <c r="W243" s="12"/>
      <c r="X243" s="12"/>
      <c r="Y243" s="12"/>
      <c r="Z243" s="12">
        <v>6307</v>
      </c>
      <c r="AA243" s="12">
        <v>185906</v>
      </c>
      <c r="AB243" s="12">
        <v>57275</v>
      </c>
      <c r="AC243" s="12">
        <v>39745</v>
      </c>
      <c r="AD243" s="12">
        <v>17530</v>
      </c>
      <c r="AF243" s="12">
        <v>9086</v>
      </c>
      <c r="AG243" s="12">
        <v>4592</v>
      </c>
      <c r="AH243" s="12">
        <v>4494</v>
      </c>
      <c r="AI243" s="2">
        <v>7</v>
      </c>
      <c r="AJ243" s="12">
        <v>258580.69499999998</v>
      </c>
      <c r="AL243" s="12">
        <v>4331</v>
      </c>
      <c r="AM243" s="12">
        <v>22416.34600000002</v>
      </c>
    </row>
    <row r="244" spans="2:42" x14ac:dyDescent="0.2">
      <c r="F244" s="12"/>
      <c r="M244" s="12"/>
      <c r="N244" s="12"/>
      <c r="AA244" s="12"/>
      <c r="AB244" s="12"/>
      <c r="AL244" s="12"/>
    </row>
    <row r="245" spans="2:42" x14ac:dyDescent="0.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2:42" x14ac:dyDescent="0.2">
      <c r="B246" s="11">
        <v>2004</v>
      </c>
      <c r="D246" s="12">
        <v>1539</v>
      </c>
      <c r="E246" s="12">
        <v>21186</v>
      </c>
      <c r="F246" s="12">
        <v>465019</v>
      </c>
      <c r="G246" s="12">
        <v>255870</v>
      </c>
      <c r="I246" s="12">
        <v>209149</v>
      </c>
      <c r="J246" s="12">
        <v>228</v>
      </c>
      <c r="K246" s="12">
        <v>31761</v>
      </c>
      <c r="L246" s="12"/>
      <c r="M246" s="12">
        <v>2739540</v>
      </c>
      <c r="N246" s="12">
        <v>1906321</v>
      </c>
      <c r="O246" s="12">
        <v>833219</v>
      </c>
      <c r="P246" s="12">
        <v>0</v>
      </c>
      <c r="Q246" s="12">
        <v>469016</v>
      </c>
      <c r="R246" s="12">
        <v>173164</v>
      </c>
      <c r="S246" s="12">
        <v>295852</v>
      </c>
      <c r="T246" s="12">
        <v>0</v>
      </c>
      <c r="U246" s="12">
        <v>2270524</v>
      </c>
      <c r="V246" s="12">
        <v>1733157</v>
      </c>
      <c r="W246" s="12">
        <v>537367</v>
      </c>
      <c r="X246" s="12">
        <v>0</v>
      </c>
      <c r="Y246" s="12"/>
      <c r="Z246" s="12">
        <v>107485</v>
      </c>
      <c r="AA246" s="12">
        <v>1784047</v>
      </c>
      <c r="AB246" s="12">
        <v>848008</v>
      </c>
      <c r="AC246" s="12">
        <v>358186</v>
      </c>
      <c r="AD246" s="12">
        <v>489822</v>
      </c>
      <c r="AE246" s="12">
        <v>0</v>
      </c>
      <c r="AF246" s="12">
        <v>121898</v>
      </c>
      <c r="AG246" s="12">
        <v>13881</v>
      </c>
      <c r="AH246" s="12">
        <v>108017</v>
      </c>
      <c r="AI246" s="12">
        <v>1197</v>
      </c>
      <c r="AJ246" s="12">
        <v>2862635</v>
      </c>
      <c r="AK246" s="12"/>
      <c r="AL246" s="12">
        <v>91686</v>
      </c>
      <c r="AM246" s="12">
        <v>479840</v>
      </c>
      <c r="AN246" s="12"/>
      <c r="AO246" s="12"/>
      <c r="AP246" s="12"/>
    </row>
    <row r="247" spans="2:42" x14ac:dyDescent="0.2">
      <c r="B247" s="11">
        <v>2005</v>
      </c>
      <c r="D247" s="12">
        <v>1669</v>
      </c>
      <c r="E247" s="12">
        <v>27652</v>
      </c>
      <c r="F247" s="12">
        <f>SUM(G247:I247)</f>
        <v>470160</v>
      </c>
      <c r="G247" s="12">
        <v>265625</v>
      </c>
      <c r="I247" s="12">
        <v>204535</v>
      </c>
      <c r="J247" s="12">
        <v>213</v>
      </c>
      <c r="K247" s="12">
        <v>36895</v>
      </c>
      <c r="L247" s="12"/>
      <c r="M247" s="12">
        <v>4664642</v>
      </c>
      <c r="N247" s="12">
        <v>3107809</v>
      </c>
      <c r="O247" s="12">
        <v>1556833</v>
      </c>
      <c r="P247" s="12">
        <v>0</v>
      </c>
      <c r="Q247" s="12">
        <v>497308</v>
      </c>
      <c r="R247" s="12">
        <v>136288</v>
      </c>
      <c r="S247" s="12">
        <v>361020</v>
      </c>
      <c r="T247" s="12">
        <v>0</v>
      </c>
      <c r="U247" s="12">
        <v>4167334</v>
      </c>
      <c r="V247" s="12">
        <v>2971521</v>
      </c>
      <c r="W247" s="12">
        <v>1195813</v>
      </c>
      <c r="X247" s="12">
        <v>0</v>
      </c>
      <c r="Y247" s="12"/>
      <c r="Z247" s="12">
        <v>75928</v>
      </c>
      <c r="AA247" s="12">
        <v>2100473</v>
      </c>
      <c r="AB247" s="12">
        <v>2488241</v>
      </c>
      <c r="AC247" s="12">
        <v>387613</v>
      </c>
      <c r="AD247" s="12">
        <v>2100628</v>
      </c>
      <c r="AE247" s="12">
        <v>0</v>
      </c>
      <c r="AF247" s="12">
        <v>116292</v>
      </c>
      <c r="AG247" s="12">
        <v>21766</v>
      </c>
      <c r="AH247" s="12">
        <v>94526</v>
      </c>
      <c r="AI247" s="12">
        <v>1338</v>
      </c>
      <c r="AJ247" s="12">
        <v>4782272</v>
      </c>
      <c r="AK247" s="12"/>
      <c r="AL247" s="12">
        <v>247548</v>
      </c>
      <c r="AM247" s="12">
        <v>2077346</v>
      </c>
      <c r="AN247" s="12"/>
      <c r="AO247" s="12"/>
      <c r="AP247" s="12"/>
    </row>
    <row r="248" spans="2:42" x14ac:dyDescent="0.2">
      <c r="B248" s="11">
        <v>2006</v>
      </c>
      <c r="D248" s="12">
        <v>1786</v>
      </c>
      <c r="E248" s="12">
        <v>32659</v>
      </c>
      <c r="F248" s="12">
        <v>500461</v>
      </c>
      <c r="G248" s="12">
        <v>277281</v>
      </c>
      <c r="I248" s="12">
        <v>223180</v>
      </c>
      <c r="J248" s="12">
        <v>229</v>
      </c>
      <c r="K248" s="12">
        <v>39775</v>
      </c>
      <c r="L248" s="12"/>
      <c r="M248" s="12">
        <v>6070014</v>
      </c>
      <c r="N248" s="12">
        <v>3641744</v>
      </c>
      <c r="O248" s="12">
        <v>2428270</v>
      </c>
      <c r="P248" s="12">
        <v>0</v>
      </c>
      <c r="Q248" s="12">
        <v>565385</v>
      </c>
      <c r="R248" s="12">
        <v>153356</v>
      </c>
      <c r="S248" s="12">
        <v>412029</v>
      </c>
      <c r="T248" s="12">
        <v>0</v>
      </c>
      <c r="U248" s="12">
        <v>5504629</v>
      </c>
      <c r="V248" s="12">
        <v>3488388</v>
      </c>
      <c r="W248" s="12">
        <v>2016241</v>
      </c>
      <c r="X248" s="12">
        <v>0</v>
      </c>
      <c r="Y248" s="12"/>
      <c r="Z248" s="12">
        <v>66448</v>
      </c>
      <c r="AA248" s="12">
        <v>1953430</v>
      </c>
      <c r="AB248" s="12">
        <v>4050136</v>
      </c>
      <c r="AC248" s="12">
        <v>424782</v>
      </c>
      <c r="AD248" s="12">
        <v>3625354</v>
      </c>
      <c r="AE248" s="12">
        <v>0</v>
      </c>
      <c r="AF248" s="12">
        <v>126134</v>
      </c>
      <c r="AG248" s="12">
        <v>22411</v>
      </c>
      <c r="AH248" s="12">
        <v>103723</v>
      </c>
      <c r="AI248" s="12">
        <v>2090</v>
      </c>
      <c r="AJ248" s="12">
        <v>6198238</v>
      </c>
      <c r="AK248" s="12"/>
      <c r="AL248" s="12">
        <v>464838</v>
      </c>
      <c r="AM248" s="12">
        <v>3615026</v>
      </c>
      <c r="AN248" s="12"/>
      <c r="AO248" s="12"/>
      <c r="AP248" s="12"/>
    </row>
    <row r="249" spans="2:42" x14ac:dyDescent="0.2">
      <c r="B249" s="11">
        <v>2007</v>
      </c>
      <c r="D249" s="12">
        <v>1962</v>
      </c>
      <c r="E249" s="12">
        <v>39837</v>
      </c>
      <c r="F249" s="12">
        <v>612059</v>
      </c>
      <c r="G249" s="12">
        <v>288270</v>
      </c>
      <c r="H249" s="12">
        <v>31222</v>
      </c>
      <c r="I249" s="12">
        <v>292567</v>
      </c>
      <c r="J249" s="12">
        <v>243</v>
      </c>
      <c r="K249" s="12">
        <v>48614</v>
      </c>
      <c r="L249" s="12"/>
      <c r="M249" s="12">
        <v>6247022</v>
      </c>
      <c r="N249" s="12">
        <v>3600201</v>
      </c>
      <c r="O249" s="12">
        <v>2646821</v>
      </c>
      <c r="P249" s="12">
        <v>0</v>
      </c>
      <c r="Q249" s="12">
        <v>664796</v>
      </c>
      <c r="R249" s="12">
        <v>149377</v>
      </c>
      <c r="S249" s="12">
        <v>515419</v>
      </c>
      <c r="T249" s="12">
        <v>0</v>
      </c>
      <c r="U249" s="12">
        <v>5582226</v>
      </c>
      <c r="V249" s="12">
        <v>3454824</v>
      </c>
      <c r="W249" s="12">
        <v>2131402</v>
      </c>
      <c r="X249" s="12">
        <v>0</v>
      </c>
      <c r="Y249" s="12"/>
      <c r="Z249" s="12">
        <v>109375</v>
      </c>
      <c r="AA249" s="12">
        <v>1599906</v>
      </c>
      <c r="AB249" s="12">
        <v>4535741</v>
      </c>
      <c r="AC249" s="12">
        <v>482251</v>
      </c>
      <c r="AD249" s="12">
        <v>4053490</v>
      </c>
      <c r="AE249" s="12">
        <v>0</v>
      </c>
      <c r="AF249" s="12">
        <v>110878</v>
      </c>
      <c r="AG249" s="12">
        <v>29627</v>
      </c>
      <c r="AH249" s="12">
        <v>81251</v>
      </c>
      <c r="AI249" s="12">
        <v>1830</v>
      </c>
      <c r="AJ249" s="12">
        <v>6357730</v>
      </c>
      <c r="AK249" s="12"/>
      <c r="AL249" s="12">
        <v>542405</v>
      </c>
      <c r="AM249" s="12">
        <v>4071222</v>
      </c>
      <c r="AN249" s="12"/>
      <c r="AO249" s="12"/>
      <c r="AP249" s="12"/>
    </row>
    <row r="250" spans="2:42" x14ac:dyDescent="0.2">
      <c r="B250" s="11">
        <v>2008</v>
      </c>
      <c r="D250" s="12">
        <v>1822</v>
      </c>
      <c r="E250" s="12">
        <v>39362</v>
      </c>
      <c r="F250" s="12">
        <v>642529</v>
      </c>
      <c r="G250" s="12">
        <v>289137</v>
      </c>
      <c r="H250" s="12">
        <v>399</v>
      </c>
      <c r="I250" s="12">
        <v>352993</v>
      </c>
      <c r="J250" s="12">
        <v>271</v>
      </c>
      <c r="K250" s="12">
        <v>39859</v>
      </c>
      <c r="L250" s="12"/>
      <c r="M250" s="12">
        <v>4620324</v>
      </c>
      <c r="N250" s="12">
        <v>2581313</v>
      </c>
      <c r="O250" s="12">
        <v>2039011</v>
      </c>
      <c r="P250" s="12">
        <v>0</v>
      </c>
      <c r="Q250" s="12">
        <v>627853</v>
      </c>
      <c r="R250" s="12">
        <v>177883</v>
      </c>
      <c r="S250" s="12">
        <v>449970</v>
      </c>
      <c r="T250" s="12">
        <v>0</v>
      </c>
      <c r="U250" s="12">
        <v>3992471</v>
      </c>
      <c r="V250" s="12">
        <v>2403430</v>
      </c>
      <c r="W250" s="12">
        <v>1589041</v>
      </c>
      <c r="X250" s="12">
        <v>0</v>
      </c>
      <c r="Y250" s="12"/>
      <c r="Z250" s="12">
        <v>115852</v>
      </c>
      <c r="AA250" s="12">
        <v>1342750</v>
      </c>
      <c r="AB250" s="12">
        <v>3161722</v>
      </c>
      <c r="AC250" s="12">
        <v>450629</v>
      </c>
      <c r="AD250" s="12">
        <v>2711093</v>
      </c>
      <c r="AE250" s="12">
        <v>0</v>
      </c>
      <c r="AF250" s="12">
        <v>120713</v>
      </c>
      <c r="AG250" s="12">
        <v>26299</v>
      </c>
      <c r="AH250" s="12">
        <v>94414</v>
      </c>
      <c r="AI250" s="12">
        <v>1357</v>
      </c>
      <c r="AJ250" s="12">
        <v>4742394</v>
      </c>
      <c r="AK250" s="12"/>
      <c r="AL250" s="12">
        <v>428623</v>
      </c>
      <c r="AM250" s="12">
        <v>2709450</v>
      </c>
      <c r="AN250" s="12"/>
      <c r="AO250" s="12"/>
      <c r="AP250" s="12"/>
    </row>
    <row r="251" spans="2:42" x14ac:dyDescent="0.2">
      <c r="B251" s="11">
        <v>2009</v>
      </c>
      <c r="D251" s="12">
        <v>1714</v>
      </c>
      <c r="E251" s="12">
        <v>37073</v>
      </c>
      <c r="F251" s="12">
        <v>791223</v>
      </c>
      <c r="G251" s="12">
        <v>303268</v>
      </c>
      <c r="H251" s="12">
        <v>0</v>
      </c>
      <c r="I251" s="12">
        <v>487955</v>
      </c>
      <c r="J251" s="12">
        <v>302</v>
      </c>
      <c r="K251" s="12">
        <v>37348</v>
      </c>
      <c r="L251" s="12"/>
      <c r="M251" s="12">
        <v>2075342</v>
      </c>
      <c r="N251" s="12">
        <v>1060869</v>
      </c>
      <c r="O251" s="12">
        <v>1014473</v>
      </c>
      <c r="P251" s="12">
        <v>0</v>
      </c>
      <c r="Q251" s="12">
        <v>581239</v>
      </c>
      <c r="R251" s="12">
        <v>139880</v>
      </c>
      <c r="S251" s="12">
        <v>441359</v>
      </c>
      <c r="T251" s="12">
        <v>0</v>
      </c>
      <c r="U251" s="12">
        <v>1494103</v>
      </c>
      <c r="V251" s="12">
        <v>920989</v>
      </c>
      <c r="W251" s="12">
        <v>573114</v>
      </c>
      <c r="X251" s="12">
        <v>0</v>
      </c>
      <c r="Y251" s="12"/>
      <c r="Z251" s="16">
        <v>33596</v>
      </c>
      <c r="AA251" s="17">
        <v>766796</v>
      </c>
      <c r="AB251" s="12">
        <v>1274950</v>
      </c>
      <c r="AC251" s="12">
        <v>528389</v>
      </c>
      <c r="AD251" s="12">
        <v>746561</v>
      </c>
      <c r="AE251" s="12">
        <v>0</v>
      </c>
      <c r="AF251" s="12">
        <v>101225</v>
      </c>
      <c r="AG251" s="12">
        <v>26124</v>
      </c>
      <c r="AH251" s="12">
        <v>75101</v>
      </c>
      <c r="AI251" s="12">
        <v>1123</v>
      </c>
      <c r="AJ251" s="12">
        <v>2177690</v>
      </c>
      <c r="AK251" s="12"/>
      <c r="AL251" s="12">
        <v>289871</v>
      </c>
      <c r="AM251" s="12">
        <v>758434</v>
      </c>
      <c r="AN251" s="12"/>
      <c r="AO251" s="12"/>
      <c r="AP251" s="12"/>
    </row>
    <row r="252" spans="2:42" x14ac:dyDescent="0.2">
      <c r="B252" s="11">
        <v>2010</v>
      </c>
      <c r="D252" s="12">
        <f>SUM(D160:D171)</f>
        <v>1751</v>
      </c>
      <c r="E252" s="12">
        <f t="shared" ref="E252:AM252" si="1">SUM(E160:E171)</f>
        <v>42383.700000000004</v>
      </c>
      <c r="F252" s="12">
        <f t="shared" si="1"/>
        <v>985053</v>
      </c>
      <c r="G252" s="12">
        <f t="shared" si="1"/>
        <v>325915</v>
      </c>
      <c r="H252" s="12">
        <f t="shared" si="1"/>
        <v>0</v>
      </c>
      <c r="I252" s="12">
        <f t="shared" si="1"/>
        <v>659138</v>
      </c>
      <c r="J252" s="12">
        <f>SUM(J160:J171)</f>
        <v>322</v>
      </c>
      <c r="K252" s="12">
        <f t="shared" si="1"/>
        <v>31954</v>
      </c>
      <c r="L252" s="12"/>
      <c r="M252" s="12">
        <f t="shared" si="1"/>
        <v>2257233</v>
      </c>
      <c r="N252" s="12">
        <f t="shared" si="1"/>
        <v>961323</v>
      </c>
      <c r="O252" s="12">
        <f t="shared" si="1"/>
        <v>1295910</v>
      </c>
      <c r="P252" s="12">
        <f t="shared" si="1"/>
        <v>0</v>
      </c>
      <c r="Q252" s="12">
        <f t="shared" si="1"/>
        <v>652908</v>
      </c>
      <c r="R252" s="12">
        <f t="shared" si="1"/>
        <v>151482</v>
      </c>
      <c r="S252" s="12">
        <f t="shared" si="1"/>
        <v>501426</v>
      </c>
      <c r="T252" s="12">
        <f t="shared" si="1"/>
        <v>0</v>
      </c>
      <c r="U252" s="12">
        <f t="shared" si="1"/>
        <v>1604325</v>
      </c>
      <c r="V252" s="12">
        <f t="shared" si="1"/>
        <v>809841</v>
      </c>
      <c r="W252" s="12">
        <f t="shared" si="1"/>
        <v>794484</v>
      </c>
      <c r="X252" s="12">
        <f t="shared" si="1"/>
        <v>0</v>
      </c>
      <c r="Y252" s="12"/>
      <c r="Z252" s="12">
        <f t="shared" si="1"/>
        <v>54620</v>
      </c>
      <c r="AA252" s="12">
        <f t="shared" si="1"/>
        <v>772746</v>
      </c>
      <c r="AB252" s="12">
        <f t="shared" si="1"/>
        <v>1429867</v>
      </c>
      <c r="AC252" s="12">
        <f t="shared" si="1"/>
        <v>463490</v>
      </c>
      <c r="AD252" s="12">
        <f t="shared" si="1"/>
        <v>966377</v>
      </c>
      <c r="AE252" s="12">
        <f t="shared" si="1"/>
        <v>0</v>
      </c>
      <c r="AF252" s="12">
        <f t="shared" si="1"/>
        <v>111108</v>
      </c>
      <c r="AG252" s="12">
        <f t="shared" si="1"/>
        <v>28855</v>
      </c>
      <c r="AH252" s="12">
        <f t="shared" si="1"/>
        <v>82253</v>
      </c>
      <c r="AI252" s="12">
        <f t="shared" si="1"/>
        <v>1046</v>
      </c>
      <c r="AJ252" s="12">
        <f t="shared" si="1"/>
        <v>2369387</v>
      </c>
      <c r="AK252" s="12"/>
      <c r="AL252" s="12">
        <f t="shared" si="1"/>
        <v>298336</v>
      </c>
      <c r="AM252" s="12">
        <f t="shared" si="1"/>
        <v>980673</v>
      </c>
      <c r="AN252" s="12"/>
      <c r="AO252" s="12"/>
      <c r="AP252" s="12"/>
    </row>
    <row r="253" spans="2:42" x14ac:dyDescent="0.2">
      <c r="B253" s="11">
        <v>2011</v>
      </c>
      <c r="D253" s="12">
        <f>SUM(D172:D183)</f>
        <v>2015</v>
      </c>
      <c r="E253" s="12">
        <f t="shared" ref="E253:AM253" si="2">SUM(E172:E183)</f>
        <v>49429.18</v>
      </c>
      <c r="F253" s="12">
        <f t="shared" si="2"/>
        <v>942169</v>
      </c>
      <c r="G253" s="12">
        <f t="shared" si="2"/>
        <v>303324</v>
      </c>
      <c r="H253" s="12">
        <f t="shared" si="2"/>
        <v>0</v>
      </c>
      <c r="I253" s="12">
        <f t="shared" si="2"/>
        <v>638845</v>
      </c>
      <c r="J253" s="12">
        <f t="shared" si="2"/>
        <v>312</v>
      </c>
      <c r="K253" s="12">
        <f t="shared" si="2"/>
        <v>31253</v>
      </c>
      <c r="L253" s="12"/>
      <c r="M253" s="12">
        <f t="shared" si="2"/>
        <v>4737529</v>
      </c>
      <c r="N253" s="12">
        <f t="shared" si="2"/>
        <v>2254319</v>
      </c>
      <c r="O253" s="12">
        <f t="shared" si="2"/>
        <v>2483210</v>
      </c>
      <c r="P253" s="12">
        <f t="shared" si="2"/>
        <v>0</v>
      </c>
      <c r="Q253" s="12">
        <f t="shared" si="2"/>
        <v>936492</v>
      </c>
      <c r="R253" s="12">
        <f t="shared" si="2"/>
        <v>361103</v>
      </c>
      <c r="S253" s="12">
        <f t="shared" si="2"/>
        <v>575389</v>
      </c>
      <c r="T253" s="12">
        <f t="shared" si="2"/>
        <v>0</v>
      </c>
      <c r="U253" s="12">
        <f t="shared" si="2"/>
        <v>3801037</v>
      </c>
      <c r="V253" s="12">
        <f t="shared" si="2"/>
        <v>1893216</v>
      </c>
      <c r="W253" s="12">
        <f t="shared" si="2"/>
        <v>1907821</v>
      </c>
      <c r="X253" s="12">
        <f t="shared" si="2"/>
        <v>0</v>
      </c>
      <c r="Y253" s="12"/>
      <c r="Z253" s="12">
        <f t="shared" si="2"/>
        <v>65746</v>
      </c>
      <c r="AA253" s="12">
        <f t="shared" si="2"/>
        <v>888292</v>
      </c>
      <c r="AB253" s="12">
        <f t="shared" si="2"/>
        <v>3783491</v>
      </c>
      <c r="AC253" s="12">
        <f t="shared" si="2"/>
        <v>475780</v>
      </c>
      <c r="AD253" s="12">
        <f t="shared" si="2"/>
        <v>3307711</v>
      </c>
      <c r="AE253" s="12">
        <f t="shared" si="2"/>
        <v>0</v>
      </c>
      <c r="AF253" s="12">
        <f t="shared" si="2"/>
        <v>110127</v>
      </c>
      <c r="AG253" s="12">
        <f t="shared" si="2"/>
        <v>24090</v>
      </c>
      <c r="AH253" s="12">
        <f t="shared" si="2"/>
        <v>86037</v>
      </c>
      <c r="AI253" s="12">
        <f t="shared" si="2"/>
        <v>780</v>
      </c>
      <c r="AJ253" s="12">
        <f t="shared" si="2"/>
        <v>4848436</v>
      </c>
      <c r="AK253" s="12"/>
      <c r="AL253" s="12">
        <f t="shared" si="2"/>
        <v>435934</v>
      </c>
      <c r="AM253" s="12">
        <f t="shared" si="2"/>
        <v>3340582</v>
      </c>
      <c r="AN253" s="12"/>
      <c r="AO253" s="12"/>
      <c r="AP253" s="12"/>
    </row>
    <row r="254" spans="2:42" x14ac:dyDescent="0.2">
      <c r="B254" s="11">
        <v>2012</v>
      </c>
      <c r="D254" s="12">
        <f>SUM(D184:D195)</f>
        <v>1817</v>
      </c>
      <c r="E254" s="12">
        <f t="shared" ref="E254:AM254" si="3">SUM(E184:E195)</f>
        <v>46519.98000000001</v>
      </c>
      <c r="F254" s="12">
        <f t="shared" si="3"/>
        <v>900537</v>
      </c>
      <c r="G254" s="12">
        <f t="shared" si="3"/>
        <v>249020</v>
      </c>
      <c r="H254" s="12">
        <f t="shared" si="3"/>
        <v>0</v>
      </c>
      <c r="I254" s="12">
        <f t="shared" si="3"/>
        <v>651517</v>
      </c>
      <c r="J254" s="12">
        <f t="shared" si="3"/>
        <v>296</v>
      </c>
      <c r="K254" s="12">
        <f t="shared" si="3"/>
        <v>28840</v>
      </c>
      <c r="L254" s="12"/>
      <c r="M254" s="12">
        <f t="shared" si="3"/>
        <v>4589701</v>
      </c>
      <c r="N254" s="12">
        <f t="shared" si="3"/>
        <v>2079144</v>
      </c>
      <c r="O254" s="12">
        <f t="shared" si="3"/>
        <v>2510557</v>
      </c>
      <c r="P254" s="12">
        <f t="shared" si="3"/>
        <v>0</v>
      </c>
      <c r="Q254" s="12">
        <f t="shared" si="3"/>
        <v>1065702</v>
      </c>
      <c r="R254" s="12">
        <f t="shared" si="3"/>
        <v>434143</v>
      </c>
      <c r="S254" s="12">
        <f t="shared" si="3"/>
        <v>631559</v>
      </c>
      <c r="T254" s="12">
        <f t="shared" si="3"/>
        <v>0</v>
      </c>
      <c r="U254" s="12">
        <f t="shared" si="3"/>
        <v>3523999</v>
      </c>
      <c r="V254" s="12">
        <f t="shared" si="3"/>
        <v>1645001</v>
      </c>
      <c r="W254" s="12">
        <f t="shared" si="3"/>
        <v>1878998</v>
      </c>
      <c r="X254" s="12">
        <f t="shared" si="3"/>
        <v>0</v>
      </c>
      <c r="Y254" s="12"/>
      <c r="Z254" s="12">
        <f t="shared" si="3"/>
        <v>105005</v>
      </c>
      <c r="AA254" s="12">
        <f t="shared" si="3"/>
        <v>785253</v>
      </c>
      <c r="AB254" s="12">
        <f t="shared" si="3"/>
        <v>3699443</v>
      </c>
      <c r="AC254" s="12">
        <f t="shared" si="3"/>
        <v>460612</v>
      </c>
      <c r="AD254" s="12">
        <f t="shared" si="3"/>
        <v>3238831</v>
      </c>
      <c r="AE254" s="12">
        <f t="shared" si="3"/>
        <v>0</v>
      </c>
      <c r="AF254" s="12">
        <f t="shared" si="3"/>
        <v>105970</v>
      </c>
      <c r="AG254" s="12">
        <f t="shared" si="3"/>
        <v>23482</v>
      </c>
      <c r="AH254" s="12">
        <f t="shared" si="3"/>
        <v>82488</v>
      </c>
      <c r="AI254" s="12">
        <f t="shared" si="3"/>
        <v>438</v>
      </c>
      <c r="AJ254" s="12">
        <f t="shared" si="3"/>
        <v>4696109</v>
      </c>
      <c r="AK254" s="12"/>
      <c r="AL254" s="12">
        <f t="shared" si="3"/>
        <v>302742</v>
      </c>
      <c r="AM254" s="12">
        <f t="shared" si="3"/>
        <v>3297336</v>
      </c>
    </row>
    <row r="255" spans="2:42" x14ac:dyDescent="0.2">
      <c r="B255" s="11">
        <v>2013</v>
      </c>
      <c r="D255" s="12">
        <f>SUM(D196:D207)</f>
        <v>1542</v>
      </c>
      <c r="E255" s="12">
        <f t="shared" ref="E255:AM255" si="4">SUM(E196:E207)</f>
        <v>35659.100000000006</v>
      </c>
      <c r="F255" s="12">
        <f>SUM(F196:F207)</f>
        <v>661880</v>
      </c>
      <c r="G255" s="12">
        <f t="shared" si="4"/>
        <v>264782</v>
      </c>
      <c r="H255" s="12">
        <f t="shared" si="4"/>
        <v>0</v>
      </c>
      <c r="I255" s="12">
        <f t="shared" si="4"/>
        <v>397098</v>
      </c>
      <c r="J255" s="12">
        <f>SUM(J196:J207)</f>
        <v>249</v>
      </c>
      <c r="K255" s="12">
        <f t="shared" si="4"/>
        <v>32898</v>
      </c>
      <c r="L255" s="12"/>
      <c r="M255" s="12">
        <f t="shared" si="4"/>
        <v>2712477</v>
      </c>
      <c r="N255" s="12">
        <f t="shared" si="4"/>
        <v>996077</v>
      </c>
      <c r="O255" s="12">
        <f t="shared" si="4"/>
        <v>1716400</v>
      </c>
      <c r="P255" s="12">
        <f t="shared" si="4"/>
        <v>0</v>
      </c>
      <c r="Q255" s="12">
        <f t="shared" si="4"/>
        <v>570372</v>
      </c>
      <c r="R255" s="12">
        <f t="shared" si="4"/>
        <v>152059</v>
      </c>
      <c r="S255" s="12">
        <f t="shared" si="4"/>
        <v>418313</v>
      </c>
      <c r="T255" s="12">
        <f t="shared" si="4"/>
        <v>0</v>
      </c>
      <c r="U255" s="12">
        <f t="shared" si="4"/>
        <v>2142105</v>
      </c>
      <c r="V255" s="12">
        <f t="shared" si="4"/>
        <v>844018</v>
      </c>
      <c r="W255" s="12">
        <f t="shared" si="4"/>
        <v>1298087</v>
      </c>
      <c r="X255" s="12">
        <f t="shared" si="4"/>
        <v>0</v>
      </c>
      <c r="Y255" s="12"/>
      <c r="Z255" s="12">
        <f t="shared" si="4"/>
        <v>76384</v>
      </c>
      <c r="AA255" s="12">
        <f t="shared" si="4"/>
        <v>868862</v>
      </c>
      <c r="AB255" s="12">
        <f t="shared" si="4"/>
        <v>1767231</v>
      </c>
      <c r="AC255" s="12">
        <f t="shared" si="4"/>
        <v>489440</v>
      </c>
      <c r="AD255" s="12">
        <f t="shared" si="4"/>
        <v>1277791</v>
      </c>
      <c r="AE255" s="12">
        <f t="shared" si="4"/>
        <v>0</v>
      </c>
      <c r="AF255" s="12">
        <f t="shared" si="4"/>
        <v>93286</v>
      </c>
      <c r="AG255" s="12">
        <f t="shared" si="4"/>
        <v>23996</v>
      </c>
      <c r="AH255" s="12">
        <f t="shared" si="4"/>
        <v>69290</v>
      </c>
      <c r="AI255" s="12">
        <f t="shared" si="4"/>
        <v>552</v>
      </c>
      <c r="AJ255" s="12">
        <f t="shared" si="4"/>
        <v>2806315</v>
      </c>
      <c r="AK255" s="12"/>
      <c r="AL255" s="12">
        <f t="shared" si="4"/>
        <v>293599</v>
      </c>
      <c r="AM255" s="12">
        <f t="shared" si="4"/>
        <v>1321213</v>
      </c>
    </row>
    <row r="256" spans="2:42" x14ac:dyDescent="0.2">
      <c r="B256" s="11">
        <v>2014</v>
      </c>
      <c r="D256" s="12">
        <f>SUM(D208:D219)</f>
        <v>1350</v>
      </c>
      <c r="E256" s="12">
        <f t="shared" ref="E256:AM256" si="5">SUM(E208:E219)</f>
        <v>32601.420000000002</v>
      </c>
      <c r="F256" s="12">
        <f t="shared" si="5"/>
        <v>622343</v>
      </c>
      <c r="G256" s="12">
        <f t="shared" si="5"/>
        <v>214473</v>
      </c>
      <c r="H256" s="12">
        <f>SUM(H208:H219)</f>
        <v>0</v>
      </c>
      <c r="I256" s="12">
        <f t="shared" si="5"/>
        <v>407870</v>
      </c>
      <c r="J256" s="12">
        <f t="shared" si="5"/>
        <v>227</v>
      </c>
      <c r="K256" s="12">
        <f t="shared" si="5"/>
        <v>26575</v>
      </c>
      <c r="L256" s="12"/>
      <c r="M256" s="12">
        <f t="shared" si="5"/>
        <v>2208122</v>
      </c>
      <c r="N256" s="12">
        <f t="shared" si="5"/>
        <v>526555</v>
      </c>
      <c r="O256" s="12">
        <f t="shared" si="5"/>
        <v>1681567</v>
      </c>
      <c r="P256" s="12">
        <f t="shared" si="5"/>
        <v>0</v>
      </c>
      <c r="Q256" s="12">
        <f t="shared" si="5"/>
        <v>539395</v>
      </c>
      <c r="R256" s="12">
        <f t="shared" si="5"/>
        <v>155442</v>
      </c>
      <c r="S256" s="12">
        <f t="shared" si="5"/>
        <v>383953</v>
      </c>
      <c r="T256" s="12">
        <f t="shared" si="5"/>
        <v>0</v>
      </c>
      <c r="U256" s="12">
        <f t="shared" si="5"/>
        <v>1668727</v>
      </c>
      <c r="V256" s="12">
        <f t="shared" si="5"/>
        <v>371113</v>
      </c>
      <c r="W256" s="12">
        <f t="shared" si="5"/>
        <v>1297614</v>
      </c>
      <c r="X256" s="12">
        <f t="shared" si="5"/>
        <v>0</v>
      </c>
      <c r="Y256" s="12"/>
      <c r="Z256" s="12">
        <f t="shared" si="5"/>
        <v>138358</v>
      </c>
      <c r="AA256" s="12">
        <f t="shared" si="5"/>
        <v>1095120</v>
      </c>
      <c r="AB256" s="12">
        <f t="shared" si="5"/>
        <v>974644</v>
      </c>
      <c r="AC256" s="12">
        <f t="shared" si="5"/>
        <v>495259</v>
      </c>
      <c r="AD256" s="12">
        <f t="shared" si="5"/>
        <v>479385</v>
      </c>
      <c r="AE256" s="12">
        <f t="shared" si="5"/>
        <v>0</v>
      </c>
      <c r="AF256" s="12">
        <f t="shared" si="5"/>
        <v>108303</v>
      </c>
      <c r="AG256" s="12">
        <f t="shared" si="5"/>
        <v>23637</v>
      </c>
      <c r="AH256" s="12">
        <f t="shared" si="5"/>
        <v>84666</v>
      </c>
      <c r="AI256" s="12">
        <f t="shared" si="5"/>
        <v>595</v>
      </c>
      <c r="AJ256" s="12">
        <f t="shared" si="5"/>
        <v>2317020</v>
      </c>
      <c r="AK256" s="12"/>
      <c r="AL256" s="12">
        <f t="shared" si="5"/>
        <v>87344</v>
      </c>
      <c r="AM256" s="12">
        <f t="shared" si="5"/>
        <v>495931</v>
      </c>
    </row>
    <row r="257" spans="2:39" x14ac:dyDescent="0.2">
      <c r="B257" s="11">
        <v>2015</v>
      </c>
      <c r="D257" s="12">
        <f>SUM(D220:D231)</f>
        <v>1279</v>
      </c>
      <c r="E257" s="12">
        <f t="shared" ref="E257:AM257" si="6">SUM(E220:E231)</f>
        <v>33490.21</v>
      </c>
      <c r="F257" s="12">
        <f t="shared" si="6"/>
        <v>680358</v>
      </c>
      <c r="G257" s="12">
        <f t="shared" si="6"/>
        <v>261855</v>
      </c>
      <c r="H257" s="12">
        <f t="shared" si="6"/>
        <v>0</v>
      </c>
      <c r="I257" s="12">
        <f t="shared" si="6"/>
        <v>418503</v>
      </c>
      <c r="J257" s="12">
        <f t="shared" si="6"/>
        <v>238</v>
      </c>
      <c r="K257" s="12">
        <f t="shared" si="6"/>
        <v>32959</v>
      </c>
      <c r="L257" s="12"/>
      <c r="M257" s="12">
        <f t="shared" si="6"/>
        <v>2246798</v>
      </c>
      <c r="N257" s="12">
        <f t="shared" si="6"/>
        <v>822623</v>
      </c>
      <c r="O257" s="12">
        <f t="shared" si="6"/>
        <v>1424175</v>
      </c>
      <c r="P257" s="12">
        <f t="shared" si="6"/>
        <v>0</v>
      </c>
      <c r="Q257" s="12">
        <f t="shared" si="6"/>
        <v>509242</v>
      </c>
      <c r="R257" s="12">
        <f t="shared" si="6"/>
        <v>136414</v>
      </c>
      <c r="S257" s="12">
        <f t="shared" si="6"/>
        <v>372828</v>
      </c>
      <c r="T257" s="12">
        <f t="shared" si="6"/>
        <v>0</v>
      </c>
      <c r="U257" s="12">
        <f t="shared" si="6"/>
        <v>1737556</v>
      </c>
      <c r="V257" s="12">
        <f t="shared" si="6"/>
        <v>686209</v>
      </c>
      <c r="W257" s="12">
        <f t="shared" si="6"/>
        <v>1051347</v>
      </c>
      <c r="X257" s="12">
        <f t="shared" si="6"/>
        <v>0</v>
      </c>
      <c r="Y257" s="12"/>
      <c r="Z257" s="12">
        <f t="shared" si="6"/>
        <v>99274</v>
      </c>
      <c r="AA257" s="12">
        <f t="shared" si="6"/>
        <v>1360992</v>
      </c>
      <c r="AB257" s="12">
        <f t="shared" si="6"/>
        <v>786533</v>
      </c>
      <c r="AC257" s="12">
        <f t="shared" si="6"/>
        <v>493124</v>
      </c>
      <c r="AD257" s="12">
        <f t="shared" si="6"/>
        <v>293409</v>
      </c>
      <c r="AE257" s="12">
        <f t="shared" si="6"/>
        <v>0</v>
      </c>
      <c r="AF257" s="12">
        <f t="shared" si="6"/>
        <v>68038.009999999995</v>
      </c>
      <c r="AG257" s="12">
        <f t="shared" si="6"/>
        <v>9557.01</v>
      </c>
      <c r="AH257" s="12">
        <f t="shared" si="6"/>
        <v>58481</v>
      </c>
      <c r="AI257" s="12">
        <f t="shared" si="6"/>
        <v>570</v>
      </c>
      <c r="AJ257" s="12">
        <f t="shared" si="6"/>
        <v>2315407.0099999998</v>
      </c>
      <c r="AK257" s="12"/>
      <c r="AL257" s="12">
        <f t="shared" si="6"/>
        <v>43153</v>
      </c>
      <c r="AM257" s="12">
        <f t="shared" si="6"/>
        <v>345929</v>
      </c>
    </row>
    <row r="258" spans="2:39" x14ac:dyDescent="0.2">
      <c r="B258" s="11">
        <v>2016</v>
      </c>
      <c r="D258" s="12">
        <f>SUM(D232:D243)</f>
        <v>1376</v>
      </c>
      <c r="E258" s="12">
        <f t="shared" ref="E258:AM258" si="7">SUM(E232:E243)</f>
        <v>36380</v>
      </c>
      <c r="F258" s="12">
        <f t="shared" si="7"/>
        <v>722234</v>
      </c>
      <c r="G258" s="12">
        <f t="shared" si="7"/>
        <v>278208</v>
      </c>
      <c r="H258" s="12">
        <f t="shared" si="7"/>
        <v>0</v>
      </c>
      <c r="I258" s="12">
        <f t="shared" si="7"/>
        <v>444026</v>
      </c>
      <c r="J258" s="12">
        <f t="shared" si="7"/>
        <v>250</v>
      </c>
      <c r="K258" s="12">
        <f t="shared" si="7"/>
        <v>35595</v>
      </c>
      <c r="L258" s="12">
        <f t="shared" si="7"/>
        <v>0</v>
      </c>
      <c r="M258" s="12">
        <f t="shared" si="7"/>
        <v>2832349.9969999967</v>
      </c>
      <c r="N258" s="12">
        <f t="shared" si="7"/>
        <v>765152.60999999964</v>
      </c>
      <c r="O258" s="12">
        <f t="shared" si="7"/>
        <v>1116169.5619999981</v>
      </c>
      <c r="P258" s="12">
        <f t="shared" si="7"/>
        <v>0</v>
      </c>
      <c r="Q258" s="12">
        <f t="shared" si="7"/>
        <v>516883.64000000042</v>
      </c>
      <c r="R258" s="12">
        <f t="shared" si="7"/>
        <v>87594.296000000031</v>
      </c>
      <c r="S258" s="12">
        <f t="shared" si="7"/>
        <v>263663.4500000003</v>
      </c>
      <c r="T258" s="12">
        <f t="shared" si="7"/>
        <v>0</v>
      </c>
      <c r="U258" s="12">
        <f t="shared" si="7"/>
        <v>2315466.3609999996</v>
      </c>
      <c r="V258" s="12">
        <f t="shared" si="7"/>
        <v>677558.31400000001</v>
      </c>
      <c r="W258" s="12">
        <f t="shared" si="7"/>
        <v>852506.1119999995</v>
      </c>
      <c r="X258" s="12">
        <f t="shared" si="7"/>
        <v>0</v>
      </c>
      <c r="Y258" s="12">
        <f t="shared" si="7"/>
        <v>0</v>
      </c>
      <c r="Z258" s="12">
        <f t="shared" si="7"/>
        <v>153803.08499999999</v>
      </c>
      <c r="AA258" s="12">
        <f t="shared" si="7"/>
        <v>1751464.1</v>
      </c>
      <c r="AB258" s="12">
        <f t="shared" si="7"/>
        <v>927083.17499999714</v>
      </c>
      <c r="AC258" s="12">
        <f t="shared" si="7"/>
        <v>521319.52100000076</v>
      </c>
      <c r="AD258" s="12">
        <f t="shared" si="7"/>
        <v>405763.65399999631</v>
      </c>
      <c r="AE258" s="12">
        <f t="shared" si="7"/>
        <v>0</v>
      </c>
      <c r="AF258" s="12">
        <f t="shared" si="7"/>
        <v>95518.834999999992</v>
      </c>
      <c r="AG258" s="12">
        <f t="shared" si="7"/>
        <v>33530.834999999999</v>
      </c>
      <c r="AH258" s="12">
        <f t="shared" si="7"/>
        <v>61988</v>
      </c>
      <c r="AI258" s="12">
        <f t="shared" si="7"/>
        <v>625</v>
      </c>
      <c r="AJ258" s="12">
        <f t="shared" si="7"/>
        <v>2925952.8899999973</v>
      </c>
      <c r="AK258" s="12">
        <f t="shared" si="7"/>
        <v>0</v>
      </c>
      <c r="AL258" s="12">
        <f t="shared" si="7"/>
        <v>114237</v>
      </c>
      <c r="AM258" s="12">
        <f t="shared" si="7"/>
        <v>464753.51900000009</v>
      </c>
    </row>
    <row r="259" spans="2:39" x14ac:dyDescent="0.2"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2:39" x14ac:dyDescent="0.2">
      <c r="B260" s="61" t="s">
        <v>131</v>
      </c>
      <c r="D260" s="12">
        <v>1816</v>
      </c>
      <c r="E260" s="12">
        <v>46551</v>
      </c>
      <c r="F260" s="12">
        <v>900694</v>
      </c>
      <c r="G260" s="12">
        <v>249177</v>
      </c>
      <c r="H260" s="12">
        <v>0</v>
      </c>
      <c r="I260" s="12">
        <v>651517</v>
      </c>
      <c r="J260" s="12"/>
      <c r="K260" s="12">
        <v>28857</v>
      </c>
      <c r="L260" s="12"/>
      <c r="M260" s="12">
        <v>5047298</v>
      </c>
      <c r="N260" s="12">
        <v>2151597</v>
      </c>
      <c r="O260" s="12">
        <v>2895701</v>
      </c>
      <c r="P260" s="12">
        <v>0</v>
      </c>
      <c r="Q260" s="12">
        <v>1078888</v>
      </c>
      <c r="R260" s="12">
        <v>434945</v>
      </c>
      <c r="S260" s="12">
        <v>643943</v>
      </c>
      <c r="T260" s="12"/>
      <c r="U260" s="12">
        <v>3968410</v>
      </c>
      <c r="V260" s="12">
        <v>1716652</v>
      </c>
      <c r="W260" s="12">
        <v>2251758</v>
      </c>
      <c r="X260" s="12">
        <v>0</v>
      </c>
      <c r="Y260" s="12"/>
      <c r="Z260" s="12">
        <v>105005</v>
      </c>
      <c r="AA260" s="12">
        <v>782253</v>
      </c>
      <c r="AB260" s="12">
        <v>4160040</v>
      </c>
      <c r="AC260" s="12">
        <v>462610</v>
      </c>
      <c r="AD260" s="12">
        <v>3697430</v>
      </c>
      <c r="AE260" s="12">
        <v>0</v>
      </c>
      <c r="AF260" s="12">
        <v>106425</v>
      </c>
      <c r="AG260" s="12">
        <v>23641</v>
      </c>
      <c r="AH260" s="12">
        <v>82784</v>
      </c>
      <c r="AI260" s="12">
        <v>448</v>
      </c>
      <c r="AJ260" s="12">
        <v>5154171</v>
      </c>
      <c r="AK260" s="12"/>
      <c r="AL260" s="12">
        <v>336265</v>
      </c>
      <c r="AM260" s="12">
        <v>3756176</v>
      </c>
    </row>
    <row r="261" spans="2:39" x14ac:dyDescent="0.2">
      <c r="B261" s="61" t="s">
        <v>130</v>
      </c>
      <c r="C261" s="38"/>
      <c r="D261" s="12">
        <v>1544</v>
      </c>
      <c r="E261" s="12">
        <v>35763.741000000002</v>
      </c>
      <c r="F261" s="12">
        <v>662659</v>
      </c>
      <c r="G261" s="12">
        <v>265561</v>
      </c>
      <c r="H261" s="12">
        <v>0</v>
      </c>
      <c r="I261" s="12">
        <v>397098</v>
      </c>
      <c r="K261" s="12">
        <v>32925</v>
      </c>
      <c r="L261" s="12"/>
      <c r="M261" s="12">
        <v>2798794</v>
      </c>
      <c r="N261" s="12">
        <v>1002718</v>
      </c>
      <c r="O261" s="12">
        <v>1796076</v>
      </c>
      <c r="P261" s="12">
        <v>0</v>
      </c>
      <c r="Q261" s="12">
        <v>571200</v>
      </c>
      <c r="R261" s="12">
        <v>152194</v>
      </c>
      <c r="S261" s="12">
        <v>419006</v>
      </c>
      <c r="T261" s="12">
        <v>0</v>
      </c>
      <c r="U261" s="12">
        <v>2227594</v>
      </c>
      <c r="V261" s="12">
        <v>850524</v>
      </c>
      <c r="W261" s="12">
        <v>1377070</v>
      </c>
      <c r="X261" s="12">
        <v>0</v>
      </c>
      <c r="Y261" s="12"/>
      <c r="Z261" s="12">
        <v>76384</v>
      </c>
      <c r="AA261" s="12">
        <v>868836</v>
      </c>
      <c r="AB261" s="12">
        <v>1853574</v>
      </c>
      <c r="AC261" s="12">
        <v>490649</v>
      </c>
      <c r="AD261" s="12">
        <v>1362925</v>
      </c>
      <c r="AE261" s="12">
        <v>0</v>
      </c>
      <c r="AF261" s="12">
        <v>101667</v>
      </c>
      <c r="AG261" s="12">
        <v>25325</v>
      </c>
      <c r="AH261" s="12">
        <v>76342</v>
      </c>
      <c r="AI261" s="12">
        <v>562</v>
      </c>
      <c r="AJ261" s="12">
        <v>2901023</v>
      </c>
      <c r="AK261" s="12"/>
      <c r="AL261" s="12">
        <v>296350</v>
      </c>
      <c r="AM261" s="12">
        <v>1347998</v>
      </c>
    </row>
    <row r="262" spans="2:39" x14ac:dyDescent="0.2">
      <c r="B262" s="61" t="s">
        <v>287</v>
      </c>
      <c r="C262" s="38"/>
      <c r="D262" s="12">
        <v>1356</v>
      </c>
      <c r="E262" s="12">
        <v>32673</v>
      </c>
      <c r="F262" s="12">
        <v>622343</v>
      </c>
      <c r="G262" s="12">
        <v>214473</v>
      </c>
      <c r="H262" s="12">
        <v>0</v>
      </c>
      <c r="I262" s="12">
        <v>407870</v>
      </c>
      <c r="J262" s="12"/>
      <c r="K262" s="12">
        <v>26575</v>
      </c>
      <c r="L262" s="12"/>
      <c r="M262" s="12">
        <v>2215731</v>
      </c>
      <c r="N262" s="12">
        <v>532946</v>
      </c>
      <c r="O262" s="12">
        <v>1682785</v>
      </c>
      <c r="P262" s="12">
        <v>0</v>
      </c>
      <c r="Q262" s="12">
        <v>541037</v>
      </c>
      <c r="R262" s="12">
        <v>155866</v>
      </c>
      <c r="S262" s="12">
        <v>385171</v>
      </c>
      <c r="T262" s="12"/>
      <c r="U262" s="12">
        <v>1674694</v>
      </c>
      <c r="V262" s="12">
        <v>377080</v>
      </c>
      <c r="W262" s="12">
        <v>1297614</v>
      </c>
      <c r="X262" s="12">
        <v>0</v>
      </c>
      <c r="Y262" s="12"/>
      <c r="Z262" s="12">
        <v>138362</v>
      </c>
      <c r="AA262" s="12">
        <v>1095103</v>
      </c>
      <c r="AB262" s="12">
        <v>982266</v>
      </c>
      <c r="AC262" s="12">
        <v>502849</v>
      </c>
      <c r="AD262" s="12">
        <v>479417</v>
      </c>
      <c r="AE262" s="12"/>
      <c r="AF262" s="12">
        <v>100415</v>
      </c>
      <c r="AG262" s="12">
        <v>23637</v>
      </c>
      <c r="AH262" s="12">
        <v>76778</v>
      </c>
      <c r="AI262" s="12">
        <v>634</v>
      </c>
      <c r="AJ262" s="12">
        <v>2316780</v>
      </c>
      <c r="AK262" s="12"/>
      <c r="AL262" s="12">
        <v>87989</v>
      </c>
      <c r="AM262" s="12">
        <v>501434</v>
      </c>
    </row>
    <row r="263" spans="2:39" x14ac:dyDescent="0.2">
      <c r="B263" s="61" t="s">
        <v>288</v>
      </c>
      <c r="C263" s="38"/>
      <c r="D263" s="12">
        <v>1271</v>
      </c>
      <c r="E263" s="12">
        <v>33517</v>
      </c>
      <c r="F263" s="12">
        <f>SUM(G263:I263)</f>
        <v>680614</v>
      </c>
      <c r="G263" s="12">
        <v>262111</v>
      </c>
      <c r="H263" s="12"/>
      <c r="I263" s="12">
        <v>418503</v>
      </c>
      <c r="J263" s="12"/>
      <c r="K263" s="12">
        <v>32985</v>
      </c>
      <c r="L263" s="12"/>
      <c r="M263" s="12">
        <v>2268064</v>
      </c>
      <c r="N263" s="12">
        <v>821937</v>
      </c>
      <c r="O263" s="12">
        <v>1446127</v>
      </c>
      <c r="P263" s="12"/>
      <c r="Q263" s="12">
        <v>519103</v>
      </c>
      <c r="R263" s="12">
        <v>136417</v>
      </c>
      <c r="S263" s="12">
        <v>382686</v>
      </c>
      <c r="T263" s="12"/>
      <c r="U263" s="12">
        <v>1748961</v>
      </c>
      <c r="V263" s="12">
        <v>685520</v>
      </c>
      <c r="W263" s="12">
        <v>1063441</v>
      </c>
      <c r="X263" s="12">
        <v>0</v>
      </c>
      <c r="Y263" s="12"/>
      <c r="Z263" s="12">
        <v>105717</v>
      </c>
      <c r="AA263" s="12">
        <v>1366104</v>
      </c>
      <c r="AB263" s="12">
        <v>796243</v>
      </c>
      <c r="AC263" s="12">
        <v>499850</v>
      </c>
      <c r="AD263" s="12">
        <v>296393</v>
      </c>
      <c r="AE263" s="12"/>
      <c r="AF263" s="12">
        <v>65213</v>
      </c>
      <c r="AG263" s="12">
        <v>6538</v>
      </c>
      <c r="AH263" s="12">
        <v>58675</v>
      </c>
      <c r="AI263" s="12">
        <v>619</v>
      </c>
      <c r="AJ263" s="12">
        <v>2333896</v>
      </c>
      <c r="AK263" s="12"/>
      <c r="AL263" s="12">
        <v>43281</v>
      </c>
      <c r="AM263" s="12">
        <v>351118</v>
      </c>
    </row>
    <row r="264" spans="2:39" s="12" customFormat="1" x14ac:dyDescent="0.2">
      <c r="B264" s="61" t="s">
        <v>299</v>
      </c>
      <c r="D264" s="12">
        <v>1379</v>
      </c>
      <c r="E264" s="12">
        <v>36469</v>
      </c>
      <c r="F264" s="12">
        <v>722838</v>
      </c>
      <c r="G264" s="12">
        <v>278662</v>
      </c>
      <c r="I264" s="12">
        <v>444176</v>
      </c>
      <c r="K264" s="12">
        <v>35661</v>
      </c>
      <c r="M264" s="12">
        <v>2855569.7219999782</v>
      </c>
      <c r="Q264" s="12">
        <v>517358.05699998821</v>
      </c>
      <c r="U264" s="12">
        <v>2338211.6649999898</v>
      </c>
      <c r="Z264" s="12">
        <v>167832</v>
      </c>
      <c r="AA264" s="12">
        <v>1748149</v>
      </c>
      <c r="AB264" s="12">
        <v>939589</v>
      </c>
      <c r="AC264" s="12">
        <v>521997</v>
      </c>
      <c r="AD264" s="12">
        <v>417592</v>
      </c>
      <c r="AF264" s="12">
        <v>97926</v>
      </c>
      <c r="AG264" s="12">
        <v>35925</v>
      </c>
      <c r="AH264" s="12">
        <v>62001</v>
      </c>
      <c r="AI264" s="12">
        <v>639</v>
      </c>
      <c r="AJ264" s="12">
        <v>2954134.7219999782</v>
      </c>
      <c r="AL264" s="12">
        <v>119847</v>
      </c>
      <c r="AM264" s="12">
        <v>476509.79299999774</v>
      </c>
    </row>
    <row r="265" spans="2:39" x14ac:dyDescent="0.2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</row>
    <row r="266" spans="2:39" x14ac:dyDescent="0.2">
      <c r="B266" s="3" t="s">
        <v>298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9" x14ac:dyDescent="0.2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</row>
    <row r="268" spans="2:39" x14ac:dyDescent="0.2"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2:39" x14ac:dyDescent="0.2">
      <c r="I269" s="12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5" sqref="B25"/>
    </sheetView>
  </sheetViews>
  <sheetFormatPr baseColWidth="10" defaultRowHeight="12.75" x14ac:dyDescent="0.2"/>
  <cols>
    <col min="1" max="1" width="28.85546875" customWidth="1"/>
  </cols>
  <sheetData>
    <row r="1" spans="1:3" ht="25.5" x14ac:dyDescent="0.2">
      <c r="A1" s="43" t="s">
        <v>114</v>
      </c>
    </row>
    <row r="2" spans="1:3" x14ac:dyDescent="0.2">
      <c r="A2" s="43" t="s">
        <v>116</v>
      </c>
    </row>
    <row r="3" spans="1:3" ht="25.5" x14ac:dyDescent="0.2">
      <c r="A3" s="42" t="s">
        <v>65</v>
      </c>
    </row>
    <row r="5" spans="1:3" x14ac:dyDescent="0.2">
      <c r="A5" s="23"/>
      <c r="B5" s="23"/>
    </row>
    <row r="6" spans="1:3" x14ac:dyDescent="0.2">
      <c r="B6" s="23"/>
      <c r="C6" s="23" t="s">
        <v>66</v>
      </c>
    </row>
    <row r="7" spans="1:3" x14ac:dyDescent="0.2">
      <c r="B7" s="23">
        <v>2000</v>
      </c>
      <c r="C7" s="26">
        <v>3451177</v>
      </c>
    </row>
    <row r="8" spans="1:3" x14ac:dyDescent="0.2">
      <c r="B8" s="23">
        <v>2001</v>
      </c>
      <c r="C8" s="26">
        <v>3598410</v>
      </c>
    </row>
    <row r="9" spans="1:3" x14ac:dyDescent="0.2">
      <c r="B9" s="23">
        <v>2002</v>
      </c>
      <c r="C9" s="26">
        <v>3804161</v>
      </c>
    </row>
    <row r="10" spans="1:3" x14ac:dyDescent="0.2">
      <c r="B10" s="23">
        <v>2003</v>
      </c>
      <c r="C10" s="26">
        <v>3856353</v>
      </c>
    </row>
    <row r="11" spans="1:3" x14ac:dyDescent="0.2">
      <c r="B11" s="23">
        <v>2004</v>
      </c>
      <c r="C11" s="26">
        <v>3894289</v>
      </c>
    </row>
    <row r="12" spans="1:3" x14ac:dyDescent="0.2">
      <c r="B12" s="23">
        <v>2005</v>
      </c>
      <c r="C12" s="26">
        <v>3846166</v>
      </c>
    </row>
    <row r="13" spans="1:3" x14ac:dyDescent="0.2">
      <c r="B13" s="23">
        <v>2006</v>
      </c>
      <c r="C13" s="26">
        <v>3790229</v>
      </c>
    </row>
    <row r="14" spans="1:3" x14ac:dyDescent="0.2">
      <c r="B14" s="23">
        <v>2007</v>
      </c>
      <c r="C14" s="26">
        <v>3954591</v>
      </c>
    </row>
    <row r="15" spans="1:3" x14ac:dyDescent="0.2">
      <c r="B15" s="23">
        <v>2008</v>
      </c>
      <c r="C15" s="26">
        <v>3930936</v>
      </c>
    </row>
    <row r="16" spans="1:3" x14ac:dyDescent="0.2">
      <c r="B16" s="23">
        <v>2009</v>
      </c>
      <c r="C16" s="26">
        <v>3705147</v>
      </c>
    </row>
    <row r="17" spans="2:3" x14ac:dyDescent="0.2">
      <c r="B17" s="23">
        <v>2010</v>
      </c>
      <c r="C17" s="20">
        <v>3697702</v>
      </c>
    </row>
    <row r="18" spans="2:3" x14ac:dyDescent="0.2">
      <c r="B18" s="23">
        <v>2011</v>
      </c>
      <c r="C18" s="20">
        <v>3576781</v>
      </c>
    </row>
    <row r="19" spans="2:3" x14ac:dyDescent="0.2">
      <c r="B19" s="23">
        <v>2012</v>
      </c>
      <c r="C19" s="20">
        <v>3510147</v>
      </c>
    </row>
    <row r="20" spans="2:3" x14ac:dyDescent="0.2">
      <c r="B20" s="23">
        <v>2013</v>
      </c>
      <c r="C20" s="20">
        <v>3514393</v>
      </c>
    </row>
    <row r="21" spans="2:3" x14ac:dyDescent="0.2">
      <c r="B21" s="23">
        <v>2014</v>
      </c>
      <c r="C21" s="20">
        <v>3566325</v>
      </c>
    </row>
    <row r="22" spans="2:3" x14ac:dyDescent="0.2">
      <c r="B22" s="23">
        <v>2015</v>
      </c>
      <c r="C22" s="48">
        <v>3569614</v>
      </c>
    </row>
    <row r="23" spans="2:3" x14ac:dyDescent="0.2">
      <c r="B23" s="23">
        <v>2016</v>
      </c>
      <c r="C23" s="48">
        <v>3605892</v>
      </c>
    </row>
  </sheetData>
  <phoneticPr fontId="4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2" ySplit="5" topLeftCell="H6" activePane="bottomRight" state="frozen"/>
      <selection pane="topRight" activeCell="B1" sqref="B1"/>
      <selection pane="bottomLeft" activeCell="A6" sqref="A6"/>
      <selection pane="bottomRight" activeCell="P19" sqref="P19"/>
    </sheetView>
  </sheetViews>
  <sheetFormatPr baseColWidth="10" defaultRowHeight="12.75" x14ac:dyDescent="0.2"/>
  <cols>
    <col min="1" max="2" width="28.85546875" customWidth="1"/>
    <col min="14" max="14" width="15.42578125" customWidth="1"/>
  </cols>
  <sheetData>
    <row r="1" spans="1:17" ht="25.5" x14ac:dyDescent="0.2">
      <c r="A1" s="44" t="s">
        <v>86</v>
      </c>
      <c r="C1" s="22"/>
    </row>
    <row r="2" spans="1:17" x14ac:dyDescent="0.2">
      <c r="A2" s="44" t="s">
        <v>115</v>
      </c>
      <c r="C2" s="22"/>
    </row>
    <row r="3" spans="1:17" x14ac:dyDescent="0.2">
      <c r="A3" s="45" t="s">
        <v>87</v>
      </c>
      <c r="Q3" s="36"/>
    </row>
    <row r="4" spans="1:17" x14ac:dyDescent="0.2">
      <c r="B4" s="37"/>
    </row>
    <row r="5" spans="1:17" x14ac:dyDescent="0.2">
      <c r="B5" s="22"/>
      <c r="C5" s="36" t="s">
        <v>88</v>
      </c>
      <c r="D5" s="36" t="s">
        <v>89</v>
      </c>
      <c r="E5" s="36" t="s">
        <v>90</v>
      </c>
      <c r="F5" s="36" t="s">
        <v>91</v>
      </c>
      <c r="G5" s="36" t="s">
        <v>92</v>
      </c>
      <c r="H5" s="36" t="s">
        <v>93</v>
      </c>
      <c r="I5" s="36" t="s">
        <v>94</v>
      </c>
      <c r="J5" s="36" t="s">
        <v>95</v>
      </c>
      <c r="K5" s="36" t="s">
        <v>96</v>
      </c>
      <c r="L5" s="36" t="s">
        <v>97</v>
      </c>
      <c r="M5" s="36" t="s">
        <v>98</v>
      </c>
      <c r="N5" s="36" t="s">
        <v>99</v>
      </c>
      <c r="P5" s="36" t="s">
        <v>35</v>
      </c>
    </row>
    <row r="6" spans="1:17" x14ac:dyDescent="0.2">
      <c r="B6" s="22">
        <v>2005</v>
      </c>
      <c r="C6">
        <v>440</v>
      </c>
      <c r="D6">
        <v>702</v>
      </c>
      <c r="E6">
        <v>262</v>
      </c>
      <c r="F6">
        <v>532</v>
      </c>
      <c r="G6">
        <v>455</v>
      </c>
      <c r="H6">
        <v>225</v>
      </c>
      <c r="I6">
        <v>468</v>
      </c>
      <c r="J6">
        <v>920</v>
      </c>
      <c r="P6" s="20">
        <v>4004</v>
      </c>
    </row>
    <row r="7" spans="1:17" x14ac:dyDescent="0.2">
      <c r="B7" s="22">
        <v>2006</v>
      </c>
      <c r="C7">
        <v>440</v>
      </c>
      <c r="D7">
        <v>702</v>
      </c>
      <c r="E7">
        <v>262</v>
      </c>
      <c r="F7">
        <v>532</v>
      </c>
      <c r="G7">
        <v>455</v>
      </c>
      <c r="H7">
        <v>225</v>
      </c>
      <c r="I7">
        <v>468</v>
      </c>
      <c r="J7">
        <v>920</v>
      </c>
      <c r="K7">
        <v>135</v>
      </c>
      <c r="L7">
        <v>861</v>
      </c>
      <c r="P7" s="20">
        <v>5000</v>
      </c>
    </row>
    <row r="8" spans="1:17" x14ac:dyDescent="0.2">
      <c r="B8" s="22">
        <v>2007</v>
      </c>
      <c r="C8">
        <v>440</v>
      </c>
      <c r="D8">
        <v>702</v>
      </c>
      <c r="E8">
        <v>262</v>
      </c>
      <c r="F8">
        <v>532</v>
      </c>
      <c r="G8">
        <v>455</v>
      </c>
      <c r="H8">
        <v>225</v>
      </c>
      <c r="I8">
        <v>468</v>
      </c>
      <c r="J8">
        <v>920</v>
      </c>
      <c r="K8">
        <v>135</v>
      </c>
      <c r="L8">
        <v>861</v>
      </c>
      <c r="P8" s="20">
        <v>5000</v>
      </c>
    </row>
    <row r="9" spans="1:17" x14ac:dyDescent="0.2">
      <c r="B9" s="22">
        <v>2008</v>
      </c>
      <c r="C9">
        <v>440</v>
      </c>
      <c r="D9">
        <v>702</v>
      </c>
      <c r="E9">
        <v>262</v>
      </c>
      <c r="F9">
        <v>532</v>
      </c>
      <c r="G9">
        <v>455</v>
      </c>
      <c r="H9">
        <v>225</v>
      </c>
      <c r="I9">
        <v>468</v>
      </c>
      <c r="J9">
        <v>920</v>
      </c>
      <c r="K9">
        <v>135</v>
      </c>
      <c r="L9">
        <v>861</v>
      </c>
      <c r="M9">
        <v>926</v>
      </c>
      <c r="P9" s="20">
        <v>5926</v>
      </c>
    </row>
    <row r="10" spans="1:17" x14ac:dyDescent="0.2">
      <c r="B10" s="22">
        <v>2009</v>
      </c>
      <c r="C10">
        <v>440</v>
      </c>
      <c r="D10">
        <v>702</v>
      </c>
      <c r="E10">
        <v>262</v>
      </c>
      <c r="F10">
        <v>532</v>
      </c>
      <c r="G10">
        <v>455</v>
      </c>
      <c r="H10">
        <v>225</v>
      </c>
      <c r="I10">
        <v>468</v>
      </c>
      <c r="J10">
        <v>920</v>
      </c>
      <c r="K10">
        <v>135</v>
      </c>
      <c r="L10">
        <v>861</v>
      </c>
      <c r="M10">
        <v>926</v>
      </c>
      <c r="N10">
        <v>376</v>
      </c>
      <c r="P10" s="20">
        <v>6302</v>
      </c>
    </row>
    <row r="11" spans="1:17" x14ac:dyDescent="0.2">
      <c r="B11" s="22">
        <v>2010</v>
      </c>
      <c r="C11">
        <v>440</v>
      </c>
      <c r="D11">
        <v>702</v>
      </c>
      <c r="E11">
        <v>262</v>
      </c>
      <c r="F11">
        <v>532</v>
      </c>
      <c r="G11">
        <v>455</v>
      </c>
      <c r="H11">
        <v>225</v>
      </c>
      <c r="I11">
        <v>468</v>
      </c>
      <c r="J11">
        <v>920</v>
      </c>
      <c r="K11">
        <v>135</v>
      </c>
      <c r="L11">
        <v>861</v>
      </c>
      <c r="M11">
        <v>926</v>
      </c>
      <c r="N11">
        <v>376</v>
      </c>
      <c r="P11" s="20">
        <v>6302</v>
      </c>
    </row>
    <row r="12" spans="1:17" x14ac:dyDescent="0.2">
      <c r="B12" s="22">
        <v>2011</v>
      </c>
      <c r="C12">
        <v>440</v>
      </c>
      <c r="D12">
        <v>702</v>
      </c>
      <c r="E12">
        <v>262</v>
      </c>
      <c r="F12">
        <v>532</v>
      </c>
      <c r="G12">
        <v>455</v>
      </c>
      <c r="H12">
        <v>225</v>
      </c>
      <c r="I12">
        <v>468</v>
      </c>
      <c r="J12">
        <v>920</v>
      </c>
      <c r="K12">
        <v>135</v>
      </c>
      <c r="L12">
        <v>861</v>
      </c>
      <c r="M12">
        <v>926</v>
      </c>
      <c r="N12">
        <v>376</v>
      </c>
      <c r="P12" s="20">
        <v>6302</v>
      </c>
    </row>
    <row r="13" spans="1:17" x14ac:dyDescent="0.2">
      <c r="B13" s="22">
        <v>2012</v>
      </c>
      <c r="C13">
        <v>440</v>
      </c>
      <c r="D13">
        <v>702</v>
      </c>
      <c r="E13">
        <v>262</v>
      </c>
      <c r="F13">
        <v>532</v>
      </c>
      <c r="G13">
        <v>455</v>
      </c>
      <c r="H13">
        <v>225</v>
      </c>
      <c r="I13">
        <v>468</v>
      </c>
      <c r="J13">
        <v>920</v>
      </c>
      <c r="K13">
        <v>135</v>
      </c>
      <c r="L13">
        <v>861</v>
      </c>
      <c r="M13">
        <v>926</v>
      </c>
      <c r="N13">
        <v>376</v>
      </c>
      <c r="P13" s="20">
        <v>6302</v>
      </c>
    </row>
    <row r="14" spans="1:17" x14ac:dyDescent="0.2">
      <c r="B14" s="22">
        <v>2013</v>
      </c>
      <c r="C14">
        <v>440</v>
      </c>
      <c r="D14">
        <v>702</v>
      </c>
      <c r="E14">
        <v>262</v>
      </c>
      <c r="F14">
        <v>532</v>
      </c>
      <c r="G14">
        <v>455</v>
      </c>
      <c r="H14">
        <v>225</v>
      </c>
      <c r="I14">
        <v>468</v>
      </c>
      <c r="J14">
        <v>920</v>
      </c>
      <c r="K14">
        <v>135</v>
      </c>
      <c r="L14">
        <v>861</v>
      </c>
      <c r="M14">
        <v>926</v>
      </c>
      <c r="N14">
        <v>376</v>
      </c>
      <c r="P14" s="20">
        <v>6302</v>
      </c>
    </row>
    <row r="15" spans="1:17" x14ac:dyDescent="0.2">
      <c r="B15" s="22">
        <v>2014</v>
      </c>
      <c r="C15">
        <v>440</v>
      </c>
      <c r="D15">
        <v>702</v>
      </c>
      <c r="E15">
        <v>262</v>
      </c>
      <c r="F15">
        <v>532</v>
      </c>
      <c r="G15">
        <v>455</v>
      </c>
      <c r="H15">
        <v>225</v>
      </c>
      <c r="I15">
        <v>468</v>
      </c>
      <c r="J15">
        <v>920</v>
      </c>
      <c r="K15">
        <v>135</v>
      </c>
      <c r="L15">
        <v>861</v>
      </c>
      <c r="M15">
        <v>926</v>
      </c>
      <c r="N15">
        <v>376</v>
      </c>
      <c r="P15" s="20">
        <v>6443</v>
      </c>
    </row>
    <row r="16" spans="1:17" s="24" customFormat="1" x14ac:dyDescent="0.2">
      <c r="B16" s="58">
        <v>2015</v>
      </c>
      <c r="C16" s="24">
        <v>440</v>
      </c>
      <c r="D16" s="24">
        <v>702</v>
      </c>
      <c r="E16" s="24">
        <v>262</v>
      </c>
      <c r="F16" s="24">
        <v>532</v>
      </c>
      <c r="G16" s="24">
        <v>455</v>
      </c>
      <c r="H16" s="24">
        <v>225</v>
      </c>
      <c r="I16" s="24">
        <v>468</v>
      </c>
      <c r="J16" s="24">
        <v>920</v>
      </c>
      <c r="K16" s="24">
        <v>135</v>
      </c>
      <c r="L16" s="24">
        <v>861</v>
      </c>
      <c r="M16" s="24">
        <v>926</v>
      </c>
      <c r="N16" s="24">
        <v>376</v>
      </c>
      <c r="P16" s="48">
        <v>6302</v>
      </c>
    </row>
    <row r="17" spans="2:16" x14ac:dyDescent="0.2">
      <c r="B17" s="58">
        <v>2016</v>
      </c>
      <c r="P17" s="48">
        <v>6443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workbookViewId="0">
      <pane xSplit="2" ySplit="5" topLeftCell="M6" activePane="bottomRight" state="frozen"/>
      <selection activeCell="B150" sqref="B150"/>
      <selection pane="topRight" activeCell="B150" sqref="B150"/>
      <selection pane="bottomLeft" activeCell="B150" sqref="B150"/>
      <selection pane="bottomRight" activeCell="T7" sqref="T7"/>
    </sheetView>
  </sheetViews>
  <sheetFormatPr baseColWidth="10" defaultRowHeight="12.75" x14ac:dyDescent="0.2"/>
  <cols>
    <col min="1" max="1" width="29.42578125" customWidth="1"/>
    <col min="3" max="17" width="11.5703125" bestFit="1" customWidth="1"/>
    <col min="18" max="18" width="8.5703125" customWidth="1"/>
    <col min="19" max="19" width="8.140625" customWidth="1"/>
    <col min="20" max="22" width="11.5703125" bestFit="1" customWidth="1"/>
    <col min="257" max="257" width="29.42578125" customWidth="1"/>
    <col min="259" max="273" width="11.5703125" bestFit="1" customWidth="1"/>
    <col min="274" max="274" width="8.5703125" customWidth="1"/>
    <col min="275" max="275" width="8.140625" customWidth="1"/>
    <col min="276" max="278" width="11.5703125" bestFit="1" customWidth="1"/>
    <col min="513" max="513" width="29.42578125" customWidth="1"/>
    <col min="515" max="529" width="11.5703125" bestFit="1" customWidth="1"/>
    <col min="530" max="530" width="8.5703125" customWidth="1"/>
    <col min="531" max="531" width="8.140625" customWidth="1"/>
    <col min="532" max="534" width="11.5703125" bestFit="1" customWidth="1"/>
    <col min="769" max="769" width="29.42578125" customWidth="1"/>
    <col min="771" max="785" width="11.5703125" bestFit="1" customWidth="1"/>
    <col min="786" max="786" width="8.5703125" customWidth="1"/>
    <col min="787" max="787" width="8.140625" customWidth="1"/>
    <col min="788" max="790" width="11.5703125" bestFit="1" customWidth="1"/>
    <col min="1025" max="1025" width="29.42578125" customWidth="1"/>
    <col min="1027" max="1041" width="11.5703125" bestFit="1" customWidth="1"/>
    <col min="1042" max="1042" width="8.5703125" customWidth="1"/>
    <col min="1043" max="1043" width="8.140625" customWidth="1"/>
    <col min="1044" max="1046" width="11.5703125" bestFit="1" customWidth="1"/>
    <col min="1281" max="1281" width="29.42578125" customWidth="1"/>
    <col min="1283" max="1297" width="11.5703125" bestFit="1" customWidth="1"/>
    <col min="1298" max="1298" width="8.5703125" customWidth="1"/>
    <col min="1299" max="1299" width="8.140625" customWidth="1"/>
    <col min="1300" max="1302" width="11.5703125" bestFit="1" customWidth="1"/>
    <col min="1537" max="1537" width="29.42578125" customWidth="1"/>
    <col min="1539" max="1553" width="11.5703125" bestFit="1" customWidth="1"/>
    <col min="1554" max="1554" width="8.5703125" customWidth="1"/>
    <col min="1555" max="1555" width="8.140625" customWidth="1"/>
    <col min="1556" max="1558" width="11.5703125" bestFit="1" customWidth="1"/>
    <col min="1793" max="1793" width="29.42578125" customWidth="1"/>
    <col min="1795" max="1809" width="11.5703125" bestFit="1" customWidth="1"/>
    <col min="1810" max="1810" width="8.5703125" customWidth="1"/>
    <col min="1811" max="1811" width="8.140625" customWidth="1"/>
    <col min="1812" max="1814" width="11.5703125" bestFit="1" customWidth="1"/>
    <col min="2049" max="2049" width="29.42578125" customWidth="1"/>
    <col min="2051" max="2065" width="11.5703125" bestFit="1" customWidth="1"/>
    <col min="2066" max="2066" width="8.5703125" customWidth="1"/>
    <col min="2067" max="2067" width="8.140625" customWidth="1"/>
    <col min="2068" max="2070" width="11.5703125" bestFit="1" customWidth="1"/>
    <col min="2305" max="2305" width="29.42578125" customWidth="1"/>
    <col min="2307" max="2321" width="11.5703125" bestFit="1" customWidth="1"/>
    <col min="2322" max="2322" width="8.5703125" customWidth="1"/>
    <col min="2323" max="2323" width="8.140625" customWidth="1"/>
    <col min="2324" max="2326" width="11.5703125" bestFit="1" customWidth="1"/>
    <col min="2561" max="2561" width="29.42578125" customWidth="1"/>
    <col min="2563" max="2577" width="11.5703125" bestFit="1" customWidth="1"/>
    <col min="2578" max="2578" width="8.5703125" customWidth="1"/>
    <col min="2579" max="2579" width="8.140625" customWidth="1"/>
    <col min="2580" max="2582" width="11.5703125" bestFit="1" customWidth="1"/>
    <col min="2817" max="2817" width="29.42578125" customWidth="1"/>
    <col min="2819" max="2833" width="11.5703125" bestFit="1" customWidth="1"/>
    <col min="2834" max="2834" width="8.5703125" customWidth="1"/>
    <col min="2835" max="2835" width="8.140625" customWidth="1"/>
    <col min="2836" max="2838" width="11.5703125" bestFit="1" customWidth="1"/>
    <col min="3073" max="3073" width="29.42578125" customWidth="1"/>
    <col min="3075" max="3089" width="11.5703125" bestFit="1" customWidth="1"/>
    <col min="3090" max="3090" width="8.5703125" customWidth="1"/>
    <col min="3091" max="3091" width="8.140625" customWidth="1"/>
    <col min="3092" max="3094" width="11.5703125" bestFit="1" customWidth="1"/>
    <col min="3329" max="3329" width="29.42578125" customWidth="1"/>
    <col min="3331" max="3345" width="11.5703125" bestFit="1" customWidth="1"/>
    <col min="3346" max="3346" width="8.5703125" customWidth="1"/>
    <col min="3347" max="3347" width="8.140625" customWidth="1"/>
    <col min="3348" max="3350" width="11.5703125" bestFit="1" customWidth="1"/>
    <col min="3585" max="3585" width="29.42578125" customWidth="1"/>
    <col min="3587" max="3601" width="11.5703125" bestFit="1" customWidth="1"/>
    <col min="3602" max="3602" width="8.5703125" customWidth="1"/>
    <col min="3603" max="3603" width="8.140625" customWidth="1"/>
    <col min="3604" max="3606" width="11.5703125" bestFit="1" customWidth="1"/>
    <col min="3841" max="3841" width="29.42578125" customWidth="1"/>
    <col min="3843" max="3857" width="11.5703125" bestFit="1" customWidth="1"/>
    <col min="3858" max="3858" width="8.5703125" customWidth="1"/>
    <col min="3859" max="3859" width="8.140625" customWidth="1"/>
    <col min="3860" max="3862" width="11.5703125" bestFit="1" customWidth="1"/>
    <col min="4097" max="4097" width="29.42578125" customWidth="1"/>
    <col min="4099" max="4113" width="11.5703125" bestFit="1" customWidth="1"/>
    <col min="4114" max="4114" width="8.5703125" customWidth="1"/>
    <col min="4115" max="4115" width="8.140625" customWidth="1"/>
    <col min="4116" max="4118" width="11.5703125" bestFit="1" customWidth="1"/>
    <col min="4353" max="4353" width="29.42578125" customWidth="1"/>
    <col min="4355" max="4369" width="11.5703125" bestFit="1" customWidth="1"/>
    <col min="4370" max="4370" width="8.5703125" customWidth="1"/>
    <col min="4371" max="4371" width="8.140625" customWidth="1"/>
    <col min="4372" max="4374" width="11.5703125" bestFit="1" customWidth="1"/>
    <col min="4609" max="4609" width="29.42578125" customWidth="1"/>
    <col min="4611" max="4625" width="11.5703125" bestFit="1" customWidth="1"/>
    <col min="4626" max="4626" width="8.5703125" customWidth="1"/>
    <col min="4627" max="4627" width="8.140625" customWidth="1"/>
    <col min="4628" max="4630" width="11.5703125" bestFit="1" customWidth="1"/>
    <col min="4865" max="4865" width="29.42578125" customWidth="1"/>
    <col min="4867" max="4881" width="11.5703125" bestFit="1" customWidth="1"/>
    <col min="4882" max="4882" width="8.5703125" customWidth="1"/>
    <col min="4883" max="4883" width="8.140625" customWidth="1"/>
    <col min="4884" max="4886" width="11.5703125" bestFit="1" customWidth="1"/>
    <col min="5121" max="5121" width="29.42578125" customWidth="1"/>
    <col min="5123" max="5137" width="11.5703125" bestFit="1" customWidth="1"/>
    <col min="5138" max="5138" width="8.5703125" customWidth="1"/>
    <col min="5139" max="5139" width="8.140625" customWidth="1"/>
    <col min="5140" max="5142" width="11.5703125" bestFit="1" customWidth="1"/>
    <col min="5377" max="5377" width="29.42578125" customWidth="1"/>
    <col min="5379" max="5393" width="11.5703125" bestFit="1" customWidth="1"/>
    <col min="5394" max="5394" width="8.5703125" customWidth="1"/>
    <col min="5395" max="5395" width="8.140625" customWidth="1"/>
    <col min="5396" max="5398" width="11.5703125" bestFit="1" customWidth="1"/>
    <col min="5633" max="5633" width="29.42578125" customWidth="1"/>
    <col min="5635" max="5649" width="11.5703125" bestFit="1" customWidth="1"/>
    <col min="5650" max="5650" width="8.5703125" customWidth="1"/>
    <col min="5651" max="5651" width="8.140625" customWidth="1"/>
    <col min="5652" max="5654" width="11.5703125" bestFit="1" customWidth="1"/>
    <col min="5889" max="5889" width="29.42578125" customWidth="1"/>
    <col min="5891" max="5905" width="11.5703125" bestFit="1" customWidth="1"/>
    <col min="5906" max="5906" width="8.5703125" customWidth="1"/>
    <col min="5907" max="5907" width="8.140625" customWidth="1"/>
    <col min="5908" max="5910" width="11.5703125" bestFit="1" customWidth="1"/>
    <col min="6145" max="6145" width="29.42578125" customWidth="1"/>
    <col min="6147" max="6161" width="11.5703125" bestFit="1" customWidth="1"/>
    <col min="6162" max="6162" width="8.5703125" customWidth="1"/>
    <col min="6163" max="6163" width="8.140625" customWidth="1"/>
    <col min="6164" max="6166" width="11.5703125" bestFit="1" customWidth="1"/>
    <col min="6401" max="6401" width="29.42578125" customWidth="1"/>
    <col min="6403" max="6417" width="11.5703125" bestFit="1" customWidth="1"/>
    <col min="6418" max="6418" width="8.5703125" customWidth="1"/>
    <col min="6419" max="6419" width="8.140625" customWidth="1"/>
    <col min="6420" max="6422" width="11.5703125" bestFit="1" customWidth="1"/>
    <col min="6657" max="6657" width="29.42578125" customWidth="1"/>
    <col min="6659" max="6673" width="11.5703125" bestFit="1" customWidth="1"/>
    <col min="6674" max="6674" width="8.5703125" customWidth="1"/>
    <col min="6675" max="6675" width="8.140625" customWidth="1"/>
    <col min="6676" max="6678" width="11.5703125" bestFit="1" customWidth="1"/>
    <col min="6913" max="6913" width="29.42578125" customWidth="1"/>
    <col min="6915" max="6929" width="11.5703125" bestFit="1" customWidth="1"/>
    <col min="6930" max="6930" width="8.5703125" customWidth="1"/>
    <col min="6931" max="6931" width="8.140625" customWidth="1"/>
    <col min="6932" max="6934" width="11.5703125" bestFit="1" customWidth="1"/>
    <col min="7169" max="7169" width="29.42578125" customWidth="1"/>
    <col min="7171" max="7185" width="11.5703125" bestFit="1" customWidth="1"/>
    <col min="7186" max="7186" width="8.5703125" customWidth="1"/>
    <col min="7187" max="7187" width="8.140625" customWidth="1"/>
    <col min="7188" max="7190" width="11.5703125" bestFit="1" customWidth="1"/>
    <col min="7425" max="7425" width="29.42578125" customWidth="1"/>
    <col min="7427" max="7441" width="11.5703125" bestFit="1" customWidth="1"/>
    <col min="7442" max="7442" width="8.5703125" customWidth="1"/>
    <col min="7443" max="7443" width="8.140625" customWidth="1"/>
    <col min="7444" max="7446" width="11.5703125" bestFit="1" customWidth="1"/>
    <col min="7681" max="7681" width="29.42578125" customWidth="1"/>
    <col min="7683" max="7697" width="11.5703125" bestFit="1" customWidth="1"/>
    <col min="7698" max="7698" width="8.5703125" customWidth="1"/>
    <col min="7699" max="7699" width="8.140625" customWidth="1"/>
    <col min="7700" max="7702" width="11.5703125" bestFit="1" customWidth="1"/>
    <col min="7937" max="7937" width="29.42578125" customWidth="1"/>
    <col min="7939" max="7953" width="11.5703125" bestFit="1" customWidth="1"/>
    <col min="7954" max="7954" width="8.5703125" customWidth="1"/>
    <col min="7955" max="7955" width="8.140625" customWidth="1"/>
    <col min="7956" max="7958" width="11.5703125" bestFit="1" customWidth="1"/>
    <col min="8193" max="8193" width="29.42578125" customWidth="1"/>
    <col min="8195" max="8209" width="11.5703125" bestFit="1" customWidth="1"/>
    <col min="8210" max="8210" width="8.5703125" customWidth="1"/>
    <col min="8211" max="8211" width="8.140625" customWidth="1"/>
    <col min="8212" max="8214" width="11.5703125" bestFit="1" customWidth="1"/>
    <col min="8449" max="8449" width="29.42578125" customWidth="1"/>
    <col min="8451" max="8465" width="11.5703125" bestFit="1" customWidth="1"/>
    <col min="8466" max="8466" width="8.5703125" customWidth="1"/>
    <col min="8467" max="8467" width="8.140625" customWidth="1"/>
    <col min="8468" max="8470" width="11.5703125" bestFit="1" customWidth="1"/>
    <col min="8705" max="8705" width="29.42578125" customWidth="1"/>
    <col min="8707" max="8721" width="11.5703125" bestFit="1" customWidth="1"/>
    <col min="8722" max="8722" width="8.5703125" customWidth="1"/>
    <col min="8723" max="8723" width="8.140625" customWidth="1"/>
    <col min="8724" max="8726" width="11.5703125" bestFit="1" customWidth="1"/>
    <col min="8961" max="8961" width="29.42578125" customWidth="1"/>
    <col min="8963" max="8977" width="11.5703125" bestFit="1" customWidth="1"/>
    <col min="8978" max="8978" width="8.5703125" customWidth="1"/>
    <col min="8979" max="8979" width="8.140625" customWidth="1"/>
    <col min="8980" max="8982" width="11.5703125" bestFit="1" customWidth="1"/>
    <col min="9217" max="9217" width="29.42578125" customWidth="1"/>
    <col min="9219" max="9233" width="11.5703125" bestFit="1" customWidth="1"/>
    <col min="9234" max="9234" width="8.5703125" customWidth="1"/>
    <col min="9235" max="9235" width="8.140625" customWidth="1"/>
    <col min="9236" max="9238" width="11.5703125" bestFit="1" customWidth="1"/>
    <col min="9473" max="9473" width="29.42578125" customWidth="1"/>
    <col min="9475" max="9489" width="11.5703125" bestFit="1" customWidth="1"/>
    <col min="9490" max="9490" width="8.5703125" customWidth="1"/>
    <col min="9491" max="9491" width="8.140625" customWidth="1"/>
    <col min="9492" max="9494" width="11.5703125" bestFit="1" customWidth="1"/>
    <col min="9729" max="9729" width="29.42578125" customWidth="1"/>
    <col min="9731" max="9745" width="11.5703125" bestFit="1" customWidth="1"/>
    <col min="9746" max="9746" width="8.5703125" customWidth="1"/>
    <col min="9747" max="9747" width="8.140625" customWidth="1"/>
    <col min="9748" max="9750" width="11.5703125" bestFit="1" customWidth="1"/>
    <col min="9985" max="9985" width="29.42578125" customWidth="1"/>
    <col min="9987" max="10001" width="11.5703125" bestFit="1" customWidth="1"/>
    <col min="10002" max="10002" width="8.5703125" customWidth="1"/>
    <col min="10003" max="10003" width="8.140625" customWidth="1"/>
    <col min="10004" max="10006" width="11.5703125" bestFit="1" customWidth="1"/>
    <col min="10241" max="10241" width="29.42578125" customWidth="1"/>
    <col min="10243" max="10257" width="11.5703125" bestFit="1" customWidth="1"/>
    <col min="10258" max="10258" width="8.5703125" customWidth="1"/>
    <col min="10259" max="10259" width="8.140625" customWidth="1"/>
    <col min="10260" max="10262" width="11.5703125" bestFit="1" customWidth="1"/>
    <col min="10497" max="10497" width="29.42578125" customWidth="1"/>
    <col min="10499" max="10513" width="11.5703125" bestFit="1" customWidth="1"/>
    <col min="10514" max="10514" width="8.5703125" customWidth="1"/>
    <col min="10515" max="10515" width="8.140625" customWidth="1"/>
    <col min="10516" max="10518" width="11.5703125" bestFit="1" customWidth="1"/>
    <col min="10753" max="10753" width="29.42578125" customWidth="1"/>
    <col min="10755" max="10769" width="11.5703125" bestFit="1" customWidth="1"/>
    <col min="10770" max="10770" width="8.5703125" customWidth="1"/>
    <col min="10771" max="10771" width="8.140625" customWidth="1"/>
    <col min="10772" max="10774" width="11.5703125" bestFit="1" customWidth="1"/>
    <col min="11009" max="11009" width="29.42578125" customWidth="1"/>
    <col min="11011" max="11025" width="11.5703125" bestFit="1" customWidth="1"/>
    <col min="11026" max="11026" width="8.5703125" customWidth="1"/>
    <col min="11027" max="11027" width="8.140625" customWidth="1"/>
    <col min="11028" max="11030" width="11.5703125" bestFit="1" customWidth="1"/>
    <col min="11265" max="11265" width="29.42578125" customWidth="1"/>
    <col min="11267" max="11281" width="11.5703125" bestFit="1" customWidth="1"/>
    <col min="11282" max="11282" width="8.5703125" customWidth="1"/>
    <col min="11283" max="11283" width="8.140625" customWidth="1"/>
    <col min="11284" max="11286" width="11.5703125" bestFit="1" customWidth="1"/>
    <col min="11521" max="11521" width="29.42578125" customWidth="1"/>
    <col min="11523" max="11537" width="11.5703125" bestFit="1" customWidth="1"/>
    <col min="11538" max="11538" width="8.5703125" customWidth="1"/>
    <col min="11539" max="11539" width="8.140625" customWidth="1"/>
    <col min="11540" max="11542" width="11.5703125" bestFit="1" customWidth="1"/>
    <col min="11777" max="11777" width="29.42578125" customWidth="1"/>
    <col min="11779" max="11793" width="11.5703125" bestFit="1" customWidth="1"/>
    <col min="11794" max="11794" width="8.5703125" customWidth="1"/>
    <col min="11795" max="11795" width="8.140625" customWidth="1"/>
    <col min="11796" max="11798" width="11.5703125" bestFit="1" customWidth="1"/>
    <col min="12033" max="12033" width="29.42578125" customWidth="1"/>
    <col min="12035" max="12049" width="11.5703125" bestFit="1" customWidth="1"/>
    <col min="12050" max="12050" width="8.5703125" customWidth="1"/>
    <col min="12051" max="12051" width="8.140625" customWidth="1"/>
    <col min="12052" max="12054" width="11.5703125" bestFit="1" customWidth="1"/>
    <col min="12289" max="12289" width="29.42578125" customWidth="1"/>
    <col min="12291" max="12305" width="11.5703125" bestFit="1" customWidth="1"/>
    <col min="12306" max="12306" width="8.5703125" customWidth="1"/>
    <col min="12307" max="12307" width="8.140625" customWidth="1"/>
    <col min="12308" max="12310" width="11.5703125" bestFit="1" customWidth="1"/>
    <col min="12545" max="12545" width="29.42578125" customWidth="1"/>
    <col min="12547" max="12561" width="11.5703125" bestFit="1" customWidth="1"/>
    <col min="12562" max="12562" width="8.5703125" customWidth="1"/>
    <col min="12563" max="12563" width="8.140625" customWidth="1"/>
    <col min="12564" max="12566" width="11.5703125" bestFit="1" customWidth="1"/>
    <col min="12801" max="12801" width="29.42578125" customWidth="1"/>
    <col min="12803" max="12817" width="11.5703125" bestFit="1" customWidth="1"/>
    <col min="12818" max="12818" width="8.5703125" customWidth="1"/>
    <col min="12819" max="12819" width="8.140625" customWidth="1"/>
    <col min="12820" max="12822" width="11.5703125" bestFit="1" customWidth="1"/>
    <col min="13057" max="13057" width="29.42578125" customWidth="1"/>
    <col min="13059" max="13073" width="11.5703125" bestFit="1" customWidth="1"/>
    <col min="13074" max="13074" width="8.5703125" customWidth="1"/>
    <col min="13075" max="13075" width="8.140625" customWidth="1"/>
    <col min="13076" max="13078" width="11.5703125" bestFit="1" customWidth="1"/>
    <col min="13313" max="13313" width="29.42578125" customWidth="1"/>
    <col min="13315" max="13329" width="11.5703125" bestFit="1" customWidth="1"/>
    <col min="13330" max="13330" width="8.5703125" customWidth="1"/>
    <col min="13331" max="13331" width="8.140625" customWidth="1"/>
    <col min="13332" max="13334" width="11.5703125" bestFit="1" customWidth="1"/>
    <col min="13569" max="13569" width="29.42578125" customWidth="1"/>
    <col min="13571" max="13585" width="11.5703125" bestFit="1" customWidth="1"/>
    <col min="13586" max="13586" width="8.5703125" customWidth="1"/>
    <col min="13587" max="13587" width="8.140625" customWidth="1"/>
    <col min="13588" max="13590" width="11.5703125" bestFit="1" customWidth="1"/>
    <col min="13825" max="13825" width="29.42578125" customWidth="1"/>
    <col min="13827" max="13841" width="11.5703125" bestFit="1" customWidth="1"/>
    <col min="13842" max="13842" width="8.5703125" customWidth="1"/>
    <col min="13843" max="13843" width="8.140625" customWidth="1"/>
    <col min="13844" max="13846" width="11.5703125" bestFit="1" customWidth="1"/>
    <col min="14081" max="14081" width="29.42578125" customWidth="1"/>
    <col min="14083" max="14097" width="11.5703125" bestFit="1" customWidth="1"/>
    <col min="14098" max="14098" width="8.5703125" customWidth="1"/>
    <col min="14099" max="14099" width="8.140625" customWidth="1"/>
    <col min="14100" max="14102" width="11.5703125" bestFit="1" customWidth="1"/>
    <col min="14337" max="14337" width="29.42578125" customWidth="1"/>
    <col min="14339" max="14353" width="11.5703125" bestFit="1" customWidth="1"/>
    <col min="14354" max="14354" width="8.5703125" customWidth="1"/>
    <col min="14355" max="14355" width="8.140625" customWidth="1"/>
    <col min="14356" max="14358" width="11.5703125" bestFit="1" customWidth="1"/>
    <col min="14593" max="14593" width="29.42578125" customWidth="1"/>
    <col min="14595" max="14609" width="11.5703125" bestFit="1" customWidth="1"/>
    <col min="14610" max="14610" width="8.5703125" customWidth="1"/>
    <col min="14611" max="14611" width="8.140625" customWidth="1"/>
    <col min="14612" max="14614" width="11.5703125" bestFit="1" customWidth="1"/>
    <col min="14849" max="14849" width="29.42578125" customWidth="1"/>
    <col min="14851" max="14865" width="11.5703125" bestFit="1" customWidth="1"/>
    <col min="14866" max="14866" width="8.5703125" customWidth="1"/>
    <col min="14867" max="14867" width="8.140625" customWidth="1"/>
    <col min="14868" max="14870" width="11.5703125" bestFit="1" customWidth="1"/>
    <col min="15105" max="15105" width="29.42578125" customWidth="1"/>
    <col min="15107" max="15121" width="11.5703125" bestFit="1" customWidth="1"/>
    <col min="15122" max="15122" width="8.5703125" customWidth="1"/>
    <col min="15123" max="15123" width="8.140625" customWidth="1"/>
    <col min="15124" max="15126" width="11.5703125" bestFit="1" customWidth="1"/>
    <col min="15361" max="15361" width="29.42578125" customWidth="1"/>
    <col min="15363" max="15377" width="11.5703125" bestFit="1" customWidth="1"/>
    <col min="15378" max="15378" width="8.5703125" customWidth="1"/>
    <col min="15379" max="15379" width="8.140625" customWidth="1"/>
    <col min="15380" max="15382" width="11.5703125" bestFit="1" customWidth="1"/>
    <col min="15617" max="15617" width="29.42578125" customWidth="1"/>
    <col min="15619" max="15633" width="11.5703125" bestFit="1" customWidth="1"/>
    <col min="15634" max="15634" width="8.5703125" customWidth="1"/>
    <col min="15635" max="15635" width="8.140625" customWidth="1"/>
    <col min="15636" max="15638" width="11.5703125" bestFit="1" customWidth="1"/>
    <col min="15873" max="15873" width="29.42578125" customWidth="1"/>
    <col min="15875" max="15889" width="11.5703125" bestFit="1" customWidth="1"/>
    <col min="15890" max="15890" width="8.5703125" customWidth="1"/>
    <col min="15891" max="15891" width="8.140625" customWidth="1"/>
    <col min="15892" max="15894" width="11.5703125" bestFit="1" customWidth="1"/>
    <col min="16129" max="16129" width="29.42578125" customWidth="1"/>
    <col min="16131" max="16145" width="11.5703125" bestFit="1" customWidth="1"/>
    <col min="16146" max="16146" width="8.5703125" customWidth="1"/>
    <col min="16147" max="16147" width="8.140625" customWidth="1"/>
    <col min="16148" max="16150" width="11.5703125" bestFit="1" customWidth="1"/>
  </cols>
  <sheetData>
    <row r="1" spans="1:22" x14ac:dyDescent="0.2">
      <c r="A1" s="41" t="s">
        <v>147</v>
      </c>
    </row>
    <row r="2" spans="1:22" x14ac:dyDescent="0.2">
      <c r="A2" s="41" t="s">
        <v>148</v>
      </c>
    </row>
    <row r="3" spans="1:22" ht="29.25" customHeight="1" x14ac:dyDescent="0.2">
      <c r="A3" s="42" t="s">
        <v>149</v>
      </c>
    </row>
    <row r="5" spans="1:22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s="24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s="24" t="s">
        <v>164</v>
      </c>
      <c r="S5" s="24" t="s">
        <v>165</v>
      </c>
      <c r="T5" s="1" t="s">
        <v>166</v>
      </c>
      <c r="U5" s="1" t="s">
        <v>33</v>
      </c>
      <c r="V5" s="1" t="s">
        <v>34</v>
      </c>
    </row>
    <row r="6" spans="1:22" x14ac:dyDescent="0.2">
      <c r="B6" s="21">
        <v>37622</v>
      </c>
      <c r="C6">
        <v>122</v>
      </c>
      <c r="D6">
        <v>72</v>
      </c>
      <c r="E6">
        <v>7</v>
      </c>
      <c r="F6">
        <v>168</v>
      </c>
      <c r="G6" s="20">
        <v>43</v>
      </c>
      <c r="H6" s="20">
        <v>5</v>
      </c>
      <c r="I6" s="20">
        <v>8</v>
      </c>
      <c r="J6" s="20">
        <v>303</v>
      </c>
      <c r="K6" s="20">
        <v>1760</v>
      </c>
      <c r="L6" s="20">
        <v>249</v>
      </c>
      <c r="M6" s="20">
        <v>23</v>
      </c>
      <c r="N6" s="20">
        <v>69</v>
      </c>
      <c r="O6" s="20">
        <v>1</v>
      </c>
      <c r="P6" s="20">
        <v>213</v>
      </c>
      <c r="Q6" s="20">
        <f>SUM(C6:P6)</f>
        <v>3043</v>
      </c>
      <c r="R6" s="48">
        <v>29</v>
      </c>
      <c r="S6" s="48">
        <v>55</v>
      </c>
      <c r="T6" s="20">
        <v>4854</v>
      </c>
      <c r="U6" s="20">
        <v>19857</v>
      </c>
      <c r="V6" s="20">
        <v>128181</v>
      </c>
    </row>
    <row r="7" spans="1:22" x14ac:dyDescent="0.2">
      <c r="B7" s="21">
        <v>37653</v>
      </c>
      <c r="C7">
        <v>90</v>
      </c>
      <c r="D7">
        <v>53</v>
      </c>
      <c r="E7">
        <v>11</v>
      </c>
      <c r="F7">
        <v>171</v>
      </c>
      <c r="G7" s="20">
        <v>45</v>
      </c>
      <c r="H7" s="20">
        <v>2</v>
      </c>
      <c r="I7" s="20">
        <v>449</v>
      </c>
      <c r="J7" s="20">
        <v>262</v>
      </c>
      <c r="K7" s="20">
        <v>1624</v>
      </c>
      <c r="L7" s="20">
        <v>209</v>
      </c>
      <c r="M7" s="20">
        <v>4</v>
      </c>
      <c r="N7" s="20">
        <v>61</v>
      </c>
      <c r="O7" s="20">
        <v>3</v>
      </c>
      <c r="P7" s="20">
        <v>511</v>
      </c>
      <c r="Q7" s="20">
        <f t="shared" ref="Q7:Q78" si="0">SUM(C7:P7)</f>
        <v>3495</v>
      </c>
      <c r="R7" s="48">
        <v>19</v>
      </c>
      <c r="S7" s="48">
        <v>39</v>
      </c>
      <c r="T7" s="20">
        <v>5327</v>
      </c>
      <c r="U7" s="20">
        <v>19962</v>
      </c>
      <c r="V7" s="20">
        <v>126018</v>
      </c>
    </row>
    <row r="8" spans="1:22" x14ac:dyDescent="0.2">
      <c r="B8" s="21">
        <v>37681</v>
      </c>
      <c r="C8">
        <v>95</v>
      </c>
      <c r="D8">
        <v>61</v>
      </c>
      <c r="E8">
        <v>5</v>
      </c>
      <c r="F8">
        <v>230</v>
      </c>
      <c r="G8" s="20">
        <v>47</v>
      </c>
      <c r="H8" s="20">
        <v>7</v>
      </c>
      <c r="I8" s="20">
        <v>1817</v>
      </c>
      <c r="J8" s="20">
        <v>475</v>
      </c>
      <c r="K8" s="20">
        <v>1978</v>
      </c>
      <c r="L8" s="20">
        <v>248</v>
      </c>
      <c r="M8" s="20">
        <v>16</v>
      </c>
      <c r="N8" s="20">
        <v>86</v>
      </c>
      <c r="O8" s="20">
        <v>0</v>
      </c>
      <c r="P8" s="20">
        <v>668</v>
      </c>
      <c r="Q8" s="20">
        <f>SUM(C8:P8)</f>
        <v>5733</v>
      </c>
      <c r="R8" s="48">
        <v>35</v>
      </c>
      <c r="S8" s="48">
        <v>57</v>
      </c>
      <c r="T8" s="20">
        <v>8471</v>
      </c>
      <c r="U8" s="20">
        <v>25843</v>
      </c>
      <c r="V8" s="20">
        <v>164160</v>
      </c>
    </row>
    <row r="9" spans="1:22" x14ac:dyDescent="0.2">
      <c r="B9" s="21">
        <v>37712</v>
      </c>
      <c r="C9">
        <v>115</v>
      </c>
      <c r="D9">
        <v>55</v>
      </c>
      <c r="E9">
        <v>9</v>
      </c>
      <c r="F9">
        <v>259</v>
      </c>
      <c r="G9" s="20">
        <v>34</v>
      </c>
      <c r="H9" s="20">
        <v>8</v>
      </c>
      <c r="I9" s="20">
        <v>1370</v>
      </c>
      <c r="J9" s="20">
        <v>837</v>
      </c>
      <c r="K9" s="20">
        <v>2182</v>
      </c>
      <c r="L9" s="20">
        <v>280</v>
      </c>
      <c r="M9" s="20">
        <v>8</v>
      </c>
      <c r="N9" s="20">
        <v>71</v>
      </c>
      <c r="O9" s="20">
        <v>0</v>
      </c>
      <c r="P9" s="20">
        <v>529</v>
      </c>
      <c r="Q9" s="20">
        <f t="shared" si="0"/>
        <v>5757</v>
      </c>
      <c r="R9" s="48">
        <v>28</v>
      </c>
      <c r="S9" s="48">
        <v>47</v>
      </c>
      <c r="T9" s="20">
        <v>8789</v>
      </c>
      <c r="U9" s="20">
        <v>25733</v>
      </c>
      <c r="V9" s="20">
        <v>162345</v>
      </c>
    </row>
    <row r="10" spans="1:22" x14ac:dyDescent="0.2">
      <c r="B10" s="21">
        <v>37742</v>
      </c>
      <c r="C10">
        <v>98</v>
      </c>
      <c r="D10">
        <v>71</v>
      </c>
      <c r="E10">
        <v>8</v>
      </c>
      <c r="F10">
        <v>171</v>
      </c>
      <c r="G10" s="20">
        <v>29</v>
      </c>
      <c r="H10" s="20">
        <v>7</v>
      </c>
      <c r="I10" s="20">
        <v>719</v>
      </c>
      <c r="J10" s="20">
        <v>300</v>
      </c>
      <c r="K10" s="20">
        <v>2169</v>
      </c>
      <c r="L10" s="20">
        <v>302</v>
      </c>
      <c r="M10" s="20">
        <v>14</v>
      </c>
      <c r="N10" s="20">
        <v>109</v>
      </c>
      <c r="O10" s="20">
        <v>2</v>
      </c>
      <c r="P10" s="20">
        <v>259</v>
      </c>
      <c r="Q10" s="20">
        <f t="shared" si="0"/>
        <v>4258</v>
      </c>
      <c r="R10" s="48">
        <v>37</v>
      </c>
      <c r="S10" s="48">
        <v>54</v>
      </c>
      <c r="T10" s="20">
        <v>6574</v>
      </c>
      <c r="U10" s="20">
        <v>23679</v>
      </c>
      <c r="V10" s="20">
        <v>164923</v>
      </c>
    </row>
    <row r="11" spans="1:22" x14ac:dyDescent="0.2">
      <c r="B11" s="21">
        <v>37773</v>
      </c>
      <c r="C11">
        <v>93</v>
      </c>
      <c r="D11">
        <v>67</v>
      </c>
      <c r="E11">
        <v>11</v>
      </c>
      <c r="F11">
        <v>220</v>
      </c>
      <c r="G11" s="20">
        <v>37</v>
      </c>
      <c r="H11" s="20">
        <v>7</v>
      </c>
      <c r="I11" s="20">
        <v>768</v>
      </c>
      <c r="J11" s="20">
        <v>291</v>
      </c>
      <c r="K11" s="20">
        <v>2198</v>
      </c>
      <c r="L11" s="20">
        <v>273</v>
      </c>
      <c r="M11" s="20">
        <v>24</v>
      </c>
      <c r="N11" s="20">
        <v>103</v>
      </c>
      <c r="O11" s="20">
        <v>1</v>
      </c>
      <c r="P11" s="20">
        <v>204</v>
      </c>
      <c r="Q11" s="20">
        <f t="shared" si="0"/>
        <v>4297</v>
      </c>
      <c r="R11" s="48">
        <v>23</v>
      </c>
      <c r="S11" s="48">
        <v>67</v>
      </c>
      <c r="T11" s="20">
        <v>7129</v>
      </c>
      <c r="U11" s="20">
        <v>27186</v>
      </c>
      <c r="V11" s="20">
        <v>185703</v>
      </c>
    </row>
    <row r="12" spans="1:22" x14ac:dyDescent="0.2">
      <c r="B12" s="21">
        <v>37803</v>
      </c>
      <c r="C12">
        <v>139</v>
      </c>
      <c r="D12">
        <v>86</v>
      </c>
      <c r="E12">
        <v>12</v>
      </c>
      <c r="F12">
        <v>254</v>
      </c>
      <c r="G12" s="20">
        <v>53</v>
      </c>
      <c r="H12" s="20">
        <v>12</v>
      </c>
      <c r="I12" s="20">
        <v>888</v>
      </c>
      <c r="J12" s="20">
        <v>268</v>
      </c>
      <c r="K12" s="20">
        <v>2537</v>
      </c>
      <c r="L12" s="20">
        <v>314</v>
      </c>
      <c r="M12" s="20">
        <v>21</v>
      </c>
      <c r="N12" s="20">
        <v>110</v>
      </c>
      <c r="O12" s="20">
        <v>4</v>
      </c>
      <c r="P12" s="20">
        <v>228</v>
      </c>
      <c r="Q12" s="20">
        <f t="shared" si="0"/>
        <v>4926</v>
      </c>
      <c r="R12" s="48">
        <v>34</v>
      </c>
      <c r="S12" s="48">
        <v>82</v>
      </c>
      <c r="T12" s="20">
        <v>7823</v>
      </c>
      <c r="U12" s="20">
        <v>32170</v>
      </c>
      <c r="V12" s="20">
        <v>215524</v>
      </c>
    </row>
    <row r="13" spans="1:22" x14ac:dyDescent="0.2">
      <c r="B13" s="21">
        <v>37834</v>
      </c>
      <c r="C13">
        <v>84</v>
      </c>
      <c r="D13">
        <v>54</v>
      </c>
      <c r="E13">
        <v>7</v>
      </c>
      <c r="F13">
        <v>165</v>
      </c>
      <c r="G13" s="20">
        <v>39</v>
      </c>
      <c r="H13" s="20">
        <v>9</v>
      </c>
      <c r="I13" s="20">
        <v>303</v>
      </c>
      <c r="J13" s="20">
        <v>200</v>
      </c>
      <c r="K13" s="20">
        <v>1805</v>
      </c>
      <c r="L13" s="20">
        <v>229</v>
      </c>
      <c r="M13" s="20">
        <v>11</v>
      </c>
      <c r="N13" s="20">
        <v>89</v>
      </c>
      <c r="O13" s="20">
        <v>3</v>
      </c>
      <c r="P13" s="20">
        <v>279</v>
      </c>
      <c r="Q13" s="20">
        <f t="shared" si="0"/>
        <v>3277</v>
      </c>
      <c r="R13" s="48">
        <v>26</v>
      </c>
      <c r="S13" s="48">
        <v>65</v>
      </c>
      <c r="T13" s="20">
        <v>5286</v>
      </c>
      <c r="U13" s="20">
        <v>20918</v>
      </c>
      <c r="V13" s="20">
        <v>116610</v>
      </c>
    </row>
    <row r="14" spans="1:22" x14ac:dyDescent="0.2">
      <c r="B14" s="21">
        <v>37865</v>
      </c>
      <c r="C14">
        <v>90</v>
      </c>
      <c r="D14">
        <v>68</v>
      </c>
      <c r="E14">
        <v>7</v>
      </c>
      <c r="F14">
        <v>169</v>
      </c>
      <c r="G14" s="20">
        <v>44</v>
      </c>
      <c r="H14" s="20">
        <v>6</v>
      </c>
      <c r="I14" s="20">
        <v>125</v>
      </c>
      <c r="J14" s="20">
        <v>220</v>
      </c>
      <c r="K14" s="20">
        <v>1856</v>
      </c>
      <c r="L14" s="20">
        <v>236</v>
      </c>
      <c r="M14" s="20">
        <v>18</v>
      </c>
      <c r="N14" s="20">
        <v>77</v>
      </c>
      <c r="O14" s="20">
        <v>2</v>
      </c>
      <c r="P14" s="20">
        <v>175</v>
      </c>
      <c r="Q14" s="20">
        <f t="shared" si="0"/>
        <v>3093</v>
      </c>
      <c r="R14" s="48">
        <v>32</v>
      </c>
      <c r="S14" s="48">
        <v>58</v>
      </c>
      <c r="T14" s="20">
        <v>5082</v>
      </c>
      <c r="U14" s="20">
        <v>21344</v>
      </c>
      <c r="V14" s="20">
        <v>130834</v>
      </c>
    </row>
    <row r="15" spans="1:22" x14ac:dyDescent="0.2">
      <c r="B15" s="21">
        <v>37895</v>
      </c>
      <c r="C15">
        <v>130</v>
      </c>
      <c r="D15">
        <v>84</v>
      </c>
      <c r="E15">
        <v>11</v>
      </c>
      <c r="F15">
        <v>231</v>
      </c>
      <c r="G15" s="20">
        <v>41</v>
      </c>
      <c r="H15" s="20">
        <v>12</v>
      </c>
      <c r="I15" s="20">
        <v>165</v>
      </c>
      <c r="J15" s="20">
        <v>241</v>
      </c>
      <c r="K15" s="20">
        <v>2253</v>
      </c>
      <c r="L15" s="20">
        <v>259</v>
      </c>
      <c r="M15" s="20">
        <v>21</v>
      </c>
      <c r="N15" s="20">
        <v>117</v>
      </c>
      <c r="O15" s="20">
        <v>0</v>
      </c>
      <c r="P15" s="20">
        <v>221</v>
      </c>
      <c r="Q15" s="20">
        <f t="shared" si="0"/>
        <v>3786</v>
      </c>
      <c r="R15" s="48">
        <v>37</v>
      </c>
      <c r="S15" s="48">
        <v>60</v>
      </c>
      <c r="T15" s="20">
        <v>6123</v>
      </c>
      <c r="U15" s="20">
        <v>27026</v>
      </c>
      <c r="V15" s="20">
        <v>171776</v>
      </c>
    </row>
    <row r="16" spans="1:22" x14ac:dyDescent="0.2">
      <c r="B16" s="21">
        <v>37926</v>
      </c>
      <c r="C16">
        <v>121</v>
      </c>
      <c r="D16">
        <v>48</v>
      </c>
      <c r="E16">
        <v>6</v>
      </c>
      <c r="F16">
        <v>171</v>
      </c>
      <c r="G16" s="20">
        <v>49</v>
      </c>
      <c r="H16" s="20">
        <v>7</v>
      </c>
      <c r="I16" s="20">
        <v>156</v>
      </c>
      <c r="J16" s="20">
        <v>243</v>
      </c>
      <c r="K16" s="20">
        <v>2063</v>
      </c>
      <c r="L16" s="20">
        <v>229</v>
      </c>
      <c r="M16" s="20">
        <v>22</v>
      </c>
      <c r="N16" s="20">
        <v>105</v>
      </c>
      <c r="O16" s="20">
        <v>3</v>
      </c>
      <c r="P16" s="20">
        <v>186</v>
      </c>
      <c r="Q16" s="20">
        <f t="shared" si="0"/>
        <v>3409</v>
      </c>
      <c r="R16" s="48">
        <v>23</v>
      </c>
      <c r="S16" s="48">
        <v>58</v>
      </c>
      <c r="T16" s="20">
        <v>5627</v>
      </c>
      <c r="U16" s="20">
        <v>24492</v>
      </c>
      <c r="V16" s="20">
        <v>154701</v>
      </c>
    </row>
    <row r="17" spans="2:24" x14ac:dyDescent="0.2">
      <c r="B17" s="21">
        <v>37956</v>
      </c>
      <c r="C17">
        <v>130</v>
      </c>
      <c r="D17">
        <v>56</v>
      </c>
      <c r="E17">
        <v>6</v>
      </c>
      <c r="F17">
        <v>175</v>
      </c>
      <c r="G17" s="20">
        <v>56</v>
      </c>
      <c r="H17" s="20">
        <v>9</v>
      </c>
      <c r="I17" s="20">
        <v>824</v>
      </c>
      <c r="J17" s="20">
        <v>247</v>
      </c>
      <c r="K17" s="20">
        <v>2064</v>
      </c>
      <c r="L17" s="20">
        <v>227</v>
      </c>
      <c r="M17" s="20">
        <v>17</v>
      </c>
      <c r="N17" s="20">
        <v>89</v>
      </c>
      <c r="O17" s="20">
        <v>3</v>
      </c>
      <c r="P17" s="20">
        <v>802</v>
      </c>
      <c r="Q17" s="20">
        <f t="shared" si="0"/>
        <v>4705</v>
      </c>
      <c r="R17" s="48">
        <v>31</v>
      </c>
      <c r="S17" s="48">
        <v>56</v>
      </c>
      <c r="T17" s="20">
        <v>7052</v>
      </c>
      <c r="U17" s="20">
        <v>26928</v>
      </c>
      <c r="V17" s="20">
        <v>170441</v>
      </c>
    </row>
    <row r="18" spans="2:24" x14ac:dyDescent="0.2">
      <c r="B18" s="21">
        <v>37987</v>
      </c>
      <c r="C18">
        <v>93</v>
      </c>
      <c r="D18">
        <v>62</v>
      </c>
      <c r="E18">
        <v>14</v>
      </c>
      <c r="F18">
        <v>180</v>
      </c>
      <c r="G18" s="20">
        <v>57</v>
      </c>
      <c r="H18" s="20">
        <v>7</v>
      </c>
      <c r="I18" s="20">
        <v>15</v>
      </c>
      <c r="J18" s="20">
        <v>213</v>
      </c>
      <c r="K18" s="20">
        <v>1881</v>
      </c>
      <c r="L18" s="20">
        <v>288</v>
      </c>
      <c r="M18" s="20">
        <v>9</v>
      </c>
      <c r="N18" s="20">
        <v>101</v>
      </c>
      <c r="O18" s="20">
        <v>1</v>
      </c>
      <c r="P18" s="20">
        <v>286</v>
      </c>
      <c r="Q18" s="20">
        <f t="shared" si="0"/>
        <v>3207</v>
      </c>
      <c r="R18" s="48">
        <v>30</v>
      </c>
      <c r="S18" s="48">
        <v>53</v>
      </c>
      <c r="T18" s="20">
        <v>5406</v>
      </c>
      <c r="U18" s="20">
        <v>22739</v>
      </c>
      <c r="V18" s="20">
        <v>141746</v>
      </c>
      <c r="X18" s="20"/>
    </row>
    <row r="19" spans="2:24" x14ac:dyDescent="0.2">
      <c r="B19" s="21">
        <v>38018</v>
      </c>
      <c r="C19">
        <v>113</v>
      </c>
      <c r="D19">
        <v>63</v>
      </c>
      <c r="E19">
        <v>3</v>
      </c>
      <c r="F19">
        <v>191</v>
      </c>
      <c r="G19" s="20">
        <v>63</v>
      </c>
      <c r="H19" s="20">
        <v>12</v>
      </c>
      <c r="I19" s="20">
        <v>1411</v>
      </c>
      <c r="J19" s="20">
        <v>211</v>
      </c>
      <c r="K19" s="20">
        <v>2089</v>
      </c>
      <c r="L19" s="20">
        <v>268</v>
      </c>
      <c r="M19" s="20">
        <v>24</v>
      </c>
      <c r="N19" s="20">
        <v>101</v>
      </c>
      <c r="O19" s="20">
        <v>3</v>
      </c>
      <c r="P19" s="20">
        <v>275</v>
      </c>
      <c r="Q19" s="20">
        <f t="shared" si="0"/>
        <v>4827</v>
      </c>
      <c r="R19" s="48">
        <v>33</v>
      </c>
      <c r="S19" s="48">
        <v>50</v>
      </c>
      <c r="T19" s="20">
        <v>7018</v>
      </c>
      <c r="U19" s="20">
        <v>26278</v>
      </c>
      <c r="V19" s="20">
        <v>165785</v>
      </c>
      <c r="X19" s="20"/>
    </row>
    <row r="20" spans="2:24" x14ac:dyDescent="0.2">
      <c r="B20" s="21">
        <v>38047</v>
      </c>
      <c r="C20">
        <v>107</v>
      </c>
      <c r="D20">
        <v>69</v>
      </c>
      <c r="E20">
        <v>15</v>
      </c>
      <c r="F20">
        <v>227</v>
      </c>
      <c r="G20" s="20">
        <v>53</v>
      </c>
      <c r="H20" s="20">
        <v>12</v>
      </c>
      <c r="I20" s="20">
        <v>2276</v>
      </c>
      <c r="J20" s="20">
        <v>330</v>
      </c>
      <c r="K20" s="20">
        <v>2631</v>
      </c>
      <c r="L20" s="20">
        <v>284</v>
      </c>
      <c r="M20" s="20">
        <v>23</v>
      </c>
      <c r="N20" s="20">
        <v>129</v>
      </c>
      <c r="O20" s="20">
        <v>3</v>
      </c>
      <c r="P20" s="20">
        <v>874</v>
      </c>
      <c r="Q20" s="20">
        <f t="shared" si="0"/>
        <v>7033</v>
      </c>
      <c r="R20" s="48">
        <v>30</v>
      </c>
      <c r="S20" s="48">
        <v>63</v>
      </c>
      <c r="T20" s="20">
        <v>10481</v>
      </c>
      <c r="U20" s="20">
        <v>32492</v>
      </c>
      <c r="V20" s="20">
        <v>208718</v>
      </c>
      <c r="X20" s="20"/>
    </row>
    <row r="21" spans="2:24" x14ac:dyDescent="0.2">
      <c r="B21" s="21">
        <v>38078</v>
      </c>
      <c r="C21">
        <v>126</v>
      </c>
      <c r="D21">
        <v>58</v>
      </c>
      <c r="E21">
        <v>5</v>
      </c>
      <c r="F21">
        <v>218</v>
      </c>
      <c r="G21" s="20">
        <v>53</v>
      </c>
      <c r="H21" s="20">
        <v>7</v>
      </c>
      <c r="I21" s="20">
        <v>664</v>
      </c>
      <c r="J21" s="20">
        <v>266</v>
      </c>
      <c r="K21" s="20">
        <v>2227</v>
      </c>
      <c r="L21" s="20">
        <v>273</v>
      </c>
      <c r="M21" s="20">
        <v>20</v>
      </c>
      <c r="N21" s="20">
        <v>154</v>
      </c>
      <c r="O21" s="20">
        <v>1</v>
      </c>
      <c r="P21" s="20">
        <v>545</v>
      </c>
      <c r="Q21" s="20">
        <f t="shared" si="0"/>
        <v>4617</v>
      </c>
      <c r="R21" s="48">
        <v>34</v>
      </c>
      <c r="S21" s="48">
        <v>83</v>
      </c>
      <c r="T21" s="20">
        <v>8550</v>
      </c>
      <c r="U21" s="20">
        <v>28130</v>
      </c>
      <c r="V21" s="20">
        <v>176056</v>
      </c>
      <c r="X21" s="20"/>
    </row>
    <row r="22" spans="2:24" x14ac:dyDescent="0.2">
      <c r="B22" s="21">
        <v>38108</v>
      </c>
      <c r="C22">
        <v>114</v>
      </c>
      <c r="D22">
        <v>54</v>
      </c>
      <c r="E22">
        <v>11</v>
      </c>
      <c r="F22">
        <v>218</v>
      </c>
      <c r="G22" s="20">
        <v>61</v>
      </c>
      <c r="H22" s="20">
        <v>10</v>
      </c>
      <c r="I22" s="20">
        <v>897</v>
      </c>
      <c r="J22" s="20">
        <v>319</v>
      </c>
      <c r="K22" s="20">
        <v>2214</v>
      </c>
      <c r="L22" s="20">
        <v>284</v>
      </c>
      <c r="M22" s="20">
        <v>24</v>
      </c>
      <c r="N22" s="20">
        <v>153</v>
      </c>
      <c r="O22" s="20">
        <v>4</v>
      </c>
      <c r="P22" s="20">
        <v>288</v>
      </c>
      <c r="Q22" s="20">
        <f t="shared" si="0"/>
        <v>4651</v>
      </c>
      <c r="R22" s="48">
        <v>31</v>
      </c>
      <c r="S22" s="48">
        <v>82</v>
      </c>
      <c r="T22" s="20">
        <v>7268</v>
      </c>
      <c r="U22" s="20">
        <v>28342</v>
      </c>
      <c r="V22" s="20">
        <v>184033</v>
      </c>
      <c r="X22" s="20"/>
    </row>
    <row r="23" spans="2:24" x14ac:dyDescent="0.2">
      <c r="B23" s="21">
        <v>38139</v>
      </c>
      <c r="C23">
        <v>142</v>
      </c>
      <c r="D23">
        <v>54</v>
      </c>
      <c r="E23">
        <v>11</v>
      </c>
      <c r="F23">
        <v>220</v>
      </c>
      <c r="G23" s="20">
        <v>60</v>
      </c>
      <c r="H23" s="20">
        <v>12</v>
      </c>
      <c r="I23" s="20">
        <v>1484</v>
      </c>
      <c r="J23" s="20">
        <v>289</v>
      </c>
      <c r="K23" s="20">
        <v>2595</v>
      </c>
      <c r="L23" s="20">
        <v>287</v>
      </c>
      <c r="M23" s="20">
        <v>28</v>
      </c>
      <c r="N23" s="20">
        <v>171</v>
      </c>
      <c r="O23" s="20">
        <v>5</v>
      </c>
      <c r="P23" s="20">
        <v>289</v>
      </c>
      <c r="Q23" s="20">
        <f t="shared" si="0"/>
        <v>5647</v>
      </c>
      <c r="R23" s="48">
        <v>20</v>
      </c>
      <c r="S23" s="48">
        <v>74</v>
      </c>
      <c r="T23" s="20">
        <v>8326</v>
      </c>
      <c r="U23" s="20">
        <v>32820</v>
      </c>
      <c r="V23" s="20">
        <v>219014</v>
      </c>
      <c r="X23" s="20"/>
    </row>
    <row r="24" spans="2:24" x14ac:dyDescent="0.2">
      <c r="B24" s="21">
        <v>38169</v>
      </c>
      <c r="C24">
        <v>176</v>
      </c>
      <c r="D24">
        <v>65</v>
      </c>
      <c r="E24">
        <v>17</v>
      </c>
      <c r="F24">
        <v>216</v>
      </c>
      <c r="G24" s="20">
        <v>76</v>
      </c>
      <c r="H24" s="20">
        <v>9</v>
      </c>
      <c r="I24" s="20">
        <v>230</v>
      </c>
      <c r="J24" s="20">
        <v>356</v>
      </c>
      <c r="K24" s="20">
        <v>2848</v>
      </c>
      <c r="L24" s="20">
        <v>304</v>
      </c>
      <c r="M24" s="20">
        <v>23</v>
      </c>
      <c r="N24" s="20">
        <v>138</v>
      </c>
      <c r="O24" s="20">
        <v>4</v>
      </c>
      <c r="P24" s="20">
        <v>301</v>
      </c>
      <c r="Q24" s="20">
        <f t="shared" si="0"/>
        <v>4763</v>
      </c>
      <c r="R24" s="48">
        <v>33</v>
      </c>
      <c r="S24" s="48">
        <v>84</v>
      </c>
      <c r="T24" s="20">
        <v>8068</v>
      </c>
      <c r="U24" s="20">
        <v>35346</v>
      </c>
      <c r="V24" s="20">
        <v>229809</v>
      </c>
      <c r="X24" s="20"/>
    </row>
    <row r="25" spans="2:24" x14ac:dyDescent="0.2">
      <c r="B25" s="21">
        <v>38200</v>
      </c>
      <c r="C25">
        <v>105</v>
      </c>
      <c r="D25">
        <v>62</v>
      </c>
      <c r="E25">
        <v>7</v>
      </c>
      <c r="F25">
        <v>167</v>
      </c>
      <c r="G25" s="20">
        <v>50</v>
      </c>
      <c r="H25" s="20">
        <v>8</v>
      </c>
      <c r="I25" s="20">
        <v>203</v>
      </c>
      <c r="J25" s="20">
        <v>236</v>
      </c>
      <c r="K25" s="20">
        <v>1943</v>
      </c>
      <c r="L25" s="20">
        <v>238</v>
      </c>
      <c r="M25" s="20">
        <v>20</v>
      </c>
      <c r="N25" s="20">
        <v>113</v>
      </c>
      <c r="O25" s="20">
        <v>2</v>
      </c>
      <c r="P25" s="20">
        <v>247</v>
      </c>
      <c r="Q25" s="20">
        <f t="shared" si="0"/>
        <v>3401</v>
      </c>
      <c r="R25" s="48">
        <v>17</v>
      </c>
      <c r="S25" s="48">
        <v>60</v>
      </c>
      <c r="T25" s="20">
        <v>5502</v>
      </c>
      <c r="U25" s="20">
        <v>23813</v>
      </c>
      <c r="V25" s="20">
        <v>130333</v>
      </c>
      <c r="X25" s="20"/>
    </row>
    <row r="26" spans="2:24" x14ac:dyDescent="0.2">
      <c r="B26" s="21">
        <v>38231</v>
      </c>
      <c r="C26">
        <v>91</v>
      </c>
      <c r="D26">
        <v>65</v>
      </c>
      <c r="E26">
        <v>17</v>
      </c>
      <c r="F26">
        <v>196</v>
      </c>
      <c r="G26" s="20">
        <v>46</v>
      </c>
      <c r="H26" s="20">
        <v>13</v>
      </c>
      <c r="I26" s="20">
        <v>166</v>
      </c>
      <c r="J26" s="20">
        <v>260</v>
      </c>
      <c r="K26" s="20">
        <v>2042</v>
      </c>
      <c r="L26" s="20">
        <v>238</v>
      </c>
      <c r="M26" s="20">
        <v>15</v>
      </c>
      <c r="N26" s="20">
        <v>114</v>
      </c>
      <c r="O26" s="20">
        <v>1</v>
      </c>
      <c r="P26" s="20">
        <v>232</v>
      </c>
      <c r="Q26" s="20">
        <f t="shared" si="0"/>
        <v>3496</v>
      </c>
      <c r="R26" s="48">
        <v>26</v>
      </c>
      <c r="S26" s="48">
        <v>53</v>
      </c>
      <c r="T26" s="20">
        <v>5565</v>
      </c>
      <c r="U26" s="20">
        <v>24424</v>
      </c>
      <c r="V26" s="20">
        <v>145473</v>
      </c>
      <c r="X26" s="20"/>
    </row>
    <row r="27" spans="2:24" x14ac:dyDescent="0.2">
      <c r="B27" s="21">
        <v>38261</v>
      </c>
      <c r="C27">
        <v>112</v>
      </c>
      <c r="D27">
        <v>66</v>
      </c>
      <c r="E27">
        <v>9</v>
      </c>
      <c r="F27">
        <v>176</v>
      </c>
      <c r="G27" s="20">
        <v>64</v>
      </c>
      <c r="H27" s="20">
        <v>13</v>
      </c>
      <c r="I27" s="20">
        <v>109</v>
      </c>
      <c r="J27" s="20">
        <v>296</v>
      </c>
      <c r="K27" s="20">
        <v>2294</v>
      </c>
      <c r="L27" s="20">
        <v>265</v>
      </c>
      <c r="M27" s="20">
        <v>26</v>
      </c>
      <c r="N27" s="20">
        <v>129</v>
      </c>
      <c r="O27" s="20">
        <v>2</v>
      </c>
      <c r="P27" s="20">
        <v>264</v>
      </c>
      <c r="Q27" s="20">
        <f t="shared" si="0"/>
        <v>3825</v>
      </c>
      <c r="R27" s="48">
        <v>24</v>
      </c>
      <c r="S27" s="48">
        <v>62</v>
      </c>
      <c r="T27" s="20">
        <v>6133</v>
      </c>
      <c r="U27" s="20">
        <v>28626</v>
      </c>
      <c r="V27" s="20">
        <v>175722</v>
      </c>
      <c r="X27" s="20"/>
    </row>
    <row r="28" spans="2:24" x14ac:dyDescent="0.2">
      <c r="B28" s="21">
        <v>38292</v>
      </c>
      <c r="C28">
        <v>132</v>
      </c>
      <c r="D28">
        <v>75</v>
      </c>
      <c r="E28">
        <v>9</v>
      </c>
      <c r="F28">
        <v>217</v>
      </c>
      <c r="G28" s="20">
        <v>68</v>
      </c>
      <c r="H28" s="20">
        <v>12</v>
      </c>
      <c r="I28" s="20">
        <v>173</v>
      </c>
      <c r="J28" s="20">
        <v>300</v>
      </c>
      <c r="K28" s="20">
        <v>2501</v>
      </c>
      <c r="L28" s="20">
        <v>277</v>
      </c>
      <c r="M28" s="20">
        <v>25</v>
      </c>
      <c r="N28" s="20">
        <v>150</v>
      </c>
      <c r="O28" s="20">
        <v>1</v>
      </c>
      <c r="P28" s="20">
        <v>299</v>
      </c>
      <c r="Q28" s="20">
        <f t="shared" si="0"/>
        <v>4239</v>
      </c>
      <c r="R28" s="48">
        <v>47</v>
      </c>
      <c r="S28" s="48">
        <v>82</v>
      </c>
      <c r="T28" s="20">
        <v>6791</v>
      </c>
      <c r="U28" s="20">
        <v>30010</v>
      </c>
      <c r="V28" s="20">
        <v>186098</v>
      </c>
      <c r="X28" s="20"/>
    </row>
    <row r="29" spans="2:24" x14ac:dyDescent="0.2">
      <c r="B29" s="21">
        <v>38322</v>
      </c>
      <c r="C29">
        <v>107</v>
      </c>
      <c r="D29">
        <v>53</v>
      </c>
      <c r="E29">
        <v>5</v>
      </c>
      <c r="F29">
        <v>199</v>
      </c>
      <c r="G29" s="20">
        <v>45</v>
      </c>
      <c r="H29" s="20">
        <v>8</v>
      </c>
      <c r="I29" s="20">
        <v>906</v>
      </c>
      <c r="J29" s="20">
        <v>273</v>
      </c>
      <c r="K29" s="20">
        <v>2283</v>
      </c>
      <c r="L29" s="20">
        <v>221</v>
      </c>
      <c r="M29" s="20">
        <v>23</v>
      </c>
      <c r="N29" s="20">
        <v>118</v>
      </c>
      <c r="O29" s="20">
        <v>4</v>
      </c>
      <c r="P29" s="20">
        <v>632</v>
      </c>
      <c r="Q29" s="20">
        <f t="shared" si="0"/>
        <v>4877</v>
      </c>
      <c r="R29" s="48">
        <v>31</v>
      </c>
      <c r="S29" s="48">
        <v>77</v>
      </c>
      <c r="T29" s="20">
        <v>7404</v>
      </c>
      <c r="U29" s="20">
        <v>30586</v>
      </c>
      <c r="V29" s="20">
        <v>186364</v>
      </c>
      <c r="X29" s="20"/>
    </row>
    <row r="30" spans="2:24" x14ac:dyDescent="0.2">
      <c r="B30" s="21">
        <v>38353</v>
      </c>
      <c r="C30">
        <v>126</v>
      </c>
      <c r="D30">
        <v>64</v>
      </c>
      <c r="E30">
        <v>11</v>
      </c>
      <c r="F30">
        <v>146</v>
      </c>
      <c r="G30" s="20">
        <v>51</v>
      </c>
      <c r="H30" s="20">
        <v>10</v>
      </c>
      <c r="I30" s="20">
        <v>337</v>
      </c>
      <c r="J30" s="20">
        <v>240</v>
      </c>
      <c r="K30" s="20">
        <v>1971</v>
      </c>
      <c r="L30" s="20">
        <v>244</v>
      </c>
      <c r="M30" s="20">
        <v>14</v>
      </c>
      <c r="N30" s="20">
        <v>109</v>
      </c>
      <c r="O30" s="20">
        <v>1</v>
      </c>
      <c r="P30" s="20">
        <v>209</v>
      </c>
      <c r="Q30" s="20">
        <f t="shared" si="0"/>
        <v>3533</v>
      </c>
      <c r="R30" s="48">
        <v>41</v>
      </c>
      <c r="S30" s="48">
        <v>63</v>
      </c>
      <c r="T30" s="20">
        <v>5736</v>
      </c>
      <c r="U30" s="20">
        <v>25594</v>
      </c>
      <c r="V30" s="20">
        <v>157514</v>
      </c>
      <c r="W30" s="20"/>
      <c r="X30" s="20"/>
    </row>
    <row r="31" spans="2:24" x14ac:dyDescent="0.2">
      <c r="B31" s="21">
        <v>38384</v>
      </c>
      <c r="C31">
        <v>117</v>
      </c>
      <c r="D31">
        <v>58</v>
      </c>
      <c r="E31">
        <v>10</v>
      </c>
      <c r="F31">
        <v>182</v>
      </c>
      <c r="G31" s="20">
        <v>60</v>
      </c>
      <c r="H31" s="20">
        <v>8</v>
      </c>
      <c r="I31" s="20">
        <v>1399</v>
      </c>
      <c r="J31" s="20">
        <v>220</v>
      </c>
      <c r="K31" s="20">
        <v>2360</v>
      </c>
      <c r="L31" s="20">
        <v>218</v>
      </c>
      <c r="M31" s="20">
        <v>18</v>
      </c>
      <c r="N31" s="20">
        <v>104</v>
      </c>
      <c r="O31" s="20">
        <v>1</v>
      </c>
      <c r="P31" s="20">
        <v>400</v>
      </c>
      <c r="Q31" s="20">
        <f t="shared" si="0"/>
        <v>5155</v>
      </c>
      <c r="R31" s="48">
        <v>25</v>
      </c>
      <c r="S31" s="48">
        <v>47</v>
      </c>
      <c r="T31" s="20">
        <v>7249</v>
      </c>
      <c r="U31" s="20">
        <v>27220</v>
      </c>
      <c r="V31" s="20">
        <v>173606</v>
      </c>
      <c r="X31" s="20"/>
    </row>
    <row r="32" spans="2:24" x14ac:dyDescent="0.2">
      <c r="B32" s="21">
        <v>38412</v>
      </c>
      <c r="C32">
        <v>129</v>
      </c>
      <c r="D32">
        <v>71</v>
      </c>
      <c r="E32">
        <v>4</v>
      </c>
      <c r="F32">
        <v>190</v>
      </c>
      <c r="G32" s="20">
        <v>77</v>
      </c>
      <c r="H32" s="20">
        <v>5</v>
      </c>
      <c r="I32" s="20">
        <v>2111</v>
      </c>
      <c r="J32" s="20">
        <v>333</v>
      </c>
      <c r="K32" s="20">
        <v>2513</v>
      </c>
      <c r="L32" s="20">
        <v>282</v>
      </c>
      <c r="M32" s="20">
        <v>23</v>
      </c>
      <c r="N32" s="20">
        <v>138</v>
      </c>
      <c r="O32" s="20">
        <v>2</v>
      </c>
      <c r="P32" s="20">
        <v>1467</v>
      </c>
      <c r="Q32" s="20">
        <f t="shared" si="0"/>
        <v>7345</v>
      </c>
      <c r="R32" s="48">
        <v>34</v>
      </c>
      <c r="S32" s="48">
        <v>67</v>
      </c>
      <c r="T32" s="20">
        <v>10727</v>
      </c>
      <c r="U32" s="20">
        <v>34868</v>
      </c>
      <c r="V32" s="20">
        <v>213838</v>
      </c>
      <c r="X32" s="20"/>
    </row>
    <row r="33" spans="2:24" x14ac:dyDescent="0.2">
      <c r="B33" s="21">
        <v>38443</v>
      </c>
      <c r="C33">
        <v>147</v>
      </c>
      <c r="D33">
        <v>82</v>
      </c>
      <c r="E33">
        <v>11</v>
      </c>
      <c r="F33">
        <v>248</v>
      </c>
      <c r="G33" s="20">
        <v>86</v>
      </c>
      <c r="H33" s="20">
        <v>11</v>
      </c>
      <c r="I33" s="20">
        <v>628</v>
      </c>
      <c r="J33" s="20">
        <v>319</v>
      </c>
      <c r="K33" s="20">
        <v>2536</v>
      </c>
      <c r="L33" s="20">
        <v>283</v>
      </c>
      <c r="M33" s="20">
        <v>26</v>
      </c>
      <c r="N33" s="20">
        <v>151</v>
      </c>
      <c r="O33" s="20">
        <v>4</v>
      </c>
      <c r="P33" s="20">
        <v>446</v>
      </c>
      <c r="Q33" s="20">
        <f t="shared" si="0"/>
        <v>4978</v>
      </c>
      <c r="R33" s="48">
        <v>55</v>
      </c>
      <c r="S33" s="48">
        <v>77</v>
      </c>
      <c r="T33" s="20">
        <v>7716</v>
      </c>
      <c r="U33" s="20">
        <v>31977</v>
      </c>
      <c r="V33" s="20">
        <v>204809</v>
      </c>
      <c r="X33" s="20"/>
    </row>
    <row r="34" spans="2:24" x14ac:dyDescent="0.2">
      <c r="B34" s="21">
        <v>38473</v>
      </c>
      <c r="C34">
        <v>161</v>
      </c>
      <c r="D34">
        <v>63</v>
      </c>
      <c r="E34">
        <v>7</v>
      </c>
      <c r="F34">
        <v>287</v>
      </c>
      <c r="G34" s="20">
        <v>57</v>
      </c>
      <c r="H34" s="20">
        <v>14</v>
      </c>
      <c r="I34" s="20">
        <v>1465</v>
      </c>
      <c r="J34" s="20">
        <v>259</v>
      </c>
      <c r="K34" s="20">
        <v>2712</v>
      </c>
      <c r="L34" s="20">
        <v>308</v>
      </c>
      <c r="M34" s="20">
        <v>14</v>
      </c>
      <c r="N34" s="20">
        <v>154</v>
      </c>
      <c r="O34" s="20">
        <v>3</v>
      </c>
      <c r="P34" s="20">
        <v>468</v>
      </c>
      <c r="Q34" s="20">
        <f t="shared" si="0"/>
        <v>5972</v>
      </c>
      <c r="R34" s="48">
        <v>26</v>
      </c>
      <c r="S34" s="48">
        <v>74</v>
      </c>
      <c r="T34" s="20">
        <v>8765</v>
      </c>
      <c r="U34" s="20">
        <v>32232</v>
      </c>
      <c r="V34" s="20">
        <v>213052</v>
      </c>
      <c r="X34" s="20"/>
    </row>
    <row r="35" spans="2:24" x14ac:dyDescent="0.2">
      <c r="B35" s="21">
        <v>38504</v>
      </c>
      <c r="C35">
        <v>147</v>
      </c>
      <c r="D35">
        <v>71</v>
      </c>
      <c r="E35">
        <v>13</v>
      </c>
      <c r="F35">
        <v>259</v>
      </c>
      <c r="G35" s="20">
        <v>72</v>
      </c>
      <c r="H35" s="20">
        <v>12</v>
      </c>
      <c r="I35" s="20">
        <v>902</v>
      </c>
      <c r="J35" s="20">
        <v>320</v>
      </c>
      <c r="K35" s="20">
        <v>2996</v>
      </c>
      <c r="L35" s="20">
        <v>344</v>
      </c>
      <c r="M35" s="20">
        <v>22</v>
      </c>
      <c r="N35" s="20">
        <v>165</v>
      </c>
      <c r="O35" s="20">
        <v>5</v>
      </c>
      <c r="P35" s="20">
        <v>312</v>
      </c>
      <c r="Q35" s="20">
        <f t="shared" si="0"/>
        <v>5640</v>
      </c>
      <c r="R35" s="48">
        <v>35</v>
      </c>
      <c r="S35" s="48">
        <v>94</v>
      </c>
      <c r="T35" s="20">
        <v>8690</v>
      </c>
      <c r="U35" s="20">
        <v>36802</v>
      </c>
      <c r="V35" s="20">
        <v>240914</v>
      </c>
      <c r="X35" s="20"/>
    </row>
    <row r="36" spans="2:24" x14ac:dyDescent="0.2">
      <c r="B36" s="21">
        <v>38534</v>
      </c>
      <c r="C36">
        <v>162</v>
      </c>
      <c r="D36">
        <v>70</v>
      </c>
      <c r="E36">
        <v>17</v>
      </c>
      <c r="F36">
        <v>238</v>
      </c>
      <c r="G36" s="20">
        <v>54</v>
      </c>
      <c r="H36" s="20">
        <v>9</v>
      </c>
      <c r="I36" s="20">
        <v>579</v>
      </c>
      <c r="J36" s="20">
        <v>323</v>
      </c>
      <c r="K36" s="20">
        <v>2989</v>
      </c>
      <c r="L36" s="20">
        <v>334</v>
      </c>
      <c r="M36" s="20">
        <v>24</v>
      </c>
      <c r="N36" s="20">
        <v>165</v>
      </c>
      <c r="O36" s="20">
        <v>3</v>
      </c>
      <c r="P36" s="20">
        <v>288</v>
      </c>
      <c r="Q36" s="20">
        <f t="shared" si="0"/>
        <v>5255</v>
      </c>
      <c r="R36" s="48">
        <v>44</v>
      </c>
      <c r="S36" s="48">
        <v>69</v>
      </c>
      <c r="T36" s="20">
        <v>8550</v>
      </c>
      <c r="U36" s="20">
        <v>38278</v>
      </c>
      <c r="V36" s="20">
        <v>242194</v>
      </c>
      <c r="X36" s="20"/>
    </row>
    <row r="37" spans="2:24" x14ac:dyDescent="0.2">
      <c r="B37" s="21">
        <v>38565</v>
      </c>
      <c r="C37">
        <v>137</v>
      </c>
      <c r="D37">
        <v>46</v>
      </c>
      <c r="E37">
        <v>14</v>
      </c>
      <c r="F37">
        <v>200</v>
      </c>
      <c r="G37" s="20">
        <v>72</v>
      </c>
      <c r="H37" s="20">
        <v>11</v>
      </c>
      <c r="I37" s="20">
        <v>14</v>
      </c>
      <c r="J37" s="20">
        <v>263</v>
      </c>
      <c r="K37" s="20">
        <v>2268</v>
      </c>
      <c r="L37" s="20">
        <v>277</v>
      </c>
      <c r="M37" s="20">
        <v>17</v>
      </c>
      <c r="N37" s="20">
        <v>125</v>
      </c>
      <c r="O37" s="20">
        <v>3</v>
      </c>
      <c r="P37" s="20">
        <v>308</v>
      </c>
      <c r="Q37" s="20">
        <f t="shared" si="0"/>
        <v>3755</v>
      </c>
      <c r="R37" s="48">
        <v>34</v>
      </c>
      <c r="S37" s="48">
        <v>65</v>
      </c>
      <c r="T37" s="20">
        <v>6223</v>
      </c>
      <c r="U37" s="20">
        <v>28213</v>
      </c>
      <c r="V37" s="20">
        <v>155526</v>
      </c>
      <c r="X37" s="20"/>
    </row>
    <row r="38" spans="2:24" x14ac:dyDescent="0.2">
      <c r="B38" s="21">
        <v>38596</v>
      </c>
      <c r="C38">
        <v>112</v>
      </c>
      <c r="D38">
        <v>66</v>
      </c>
      <c r="E38">
        <v>10</v>
      </c>
      <c r="F38">
        <v>181</v>
      </c>
      <c r="G38" s="20">
        <v>70</v>
      </c>
      <c r="H38" s="20">
        <v>11</v>
      </c>
      <c r="I38" s="20">
        <v>30</v>
      </c>
      <c r="J38" s="20">
        <v>246</v>
      </c>
      <c r="K38" s="20">
        <v>2452</v>
      </c>
      <c r="L38" s="20">
        <v>270</v>
      </c>
      <c r="M38" s="20">
        <v>18</v>
      </c>
      <c r="N38" s="20">
        <v>152</v>
      </c>
      <c r="O38" s="20">
        <v>3</v>
      </c>
      <c r="P38" s="20">
        <v>201</v>
      </c>
      <c r="Q38" s="20">
        <f t="shared" si="0"/>
        <v>3822</v>
      </c>
      <c r="R38" s="48">
        <v>46</v>
      </c>
      <c r="S38" s="48">
        <v>68</v>
      </c>
      <c r="T38" s="20">
        <v>6219</v>
      </c>
      <c r="U38" s="20">
        <v>28180</v>
      </c>
      <c r="V38" s="20">
        <v>164765</v>
      </c>
      <c r="X38" s="20"/>
    </row>
    <row r="39" spans="2:24" x14ac:dyDescent="0.2">
      <c r="B39" s="21">
        <v>38626</v>
      </c>
      <c r="C39">
        <v>121</v>
      </c>
      <c r="D39">
        <v>62</v>
      </c>
      <c r="E39">
        <v>11</v>
      </c>
      <c r="F39">
        <v>181</v>
      </c>
      <c r="G39" s="20">
        <v>58</v>
      </c>
      <c r="H39" s="20">
        <v>8</v>
      </c>
      <c r="I39" s="20">
        <v>110</v>
      </c>
      <c r="J39" s="20">
        <v>263</v>
      </c>
      <c r="K39" s="20">
        <v>2253</v>
      </c>
      <c r="L39" s="20">
        <v>259</v>
      </c>
      <c r="M39" s="20">
        <v>17</v>
      </c>
      <c r="N39" s="20">
        <v>122</v>
      </c>
      <c r="O39" s="20">
        <v>1</v>
      </c>
      <c r="P39" s="20">
        <v>271</v>
      </c>
      <c r="Q39" s="20">
        <f t="shared" si="0"/>
        <v>3737</v>
      </c>
      <c r="R39" s="48">
        <v>23</v>
      </c>
      <c r="S39" s="48">
        <v>63</v>
      </c>
      <c r="T39" s="20">
        <v>6005</v>
      </c>
      <c r="U39" s="20">
        <v>28345</v>
      </c>
      <c r="V39" s="20">
        <v>169329</v>
      </c>
      <c r="X39" s="20"/>
    </row>
    <row r="40" spans="2:24" x14ac:dyDescent="0.2">
      <c r="B40" s="21">
        <v>38657</v>
      </c>
      <c r="C40">
        <v>128</v>
      </c>
      <c r="D40">
        <v>64</v>
      </c>
      <c r="E40">
        <v>8</v>
      </c>
      <c r="F40">
        <v>209</v>
      </c>
      <c r="G40" s="20">
        <v>60</v>
      </c>
      <c r="H40" s="20">
        <v>7</v>
      </c>
      <c r="I40" s="20">
        <v>147</v>
      </c>
      <c r="J40" s="20">
        <v>249</v>
      </c>
      <c r="K40" s="20">
        <v>2434</v>
      </c>
      <c r="L40" s="20">
        <v>277</v>
      </c>
      <c r="M40" s="20">
        <v>30</v>
      </c>
      <c r="N40" s="20">
        <v>151</v>
      </c>
      <c r="O40" s="20">
        <v>3</v>
      </c>
      <c r="P40" s="20">
        <v>279</v>
      </c>
      <c r="Q40" s="20">
        <f t="shared" si="0"/>
        <v>4046</v>
      </c>
      <c r="R40" s="48">
        <v>48</v>
      </c>
      <c r="S40" s="48">
        <v>68</v>
      </c>
      <c r="T40" s="20">
        <v>6563</v>
      </c>
      <c r="U40" s="20">
        <v>30753</v>
      </c>
      <c r="V40" s="20">
        <v>187638</v>
      </c>
      <c r="X40" s="20"/>
    </row>
    <row r="41" spans="2:24" x14ac:dyDescent="0.2">
      <c r="B41" s="21">
        <v>38687</v>
      </c>
      <c r="C41">
        <v>115</v>
      </c>
      <c r="D41">
        <v>76</v>
      </c>
      <c r="E41">
        <v>8</v>
      </c>
      <c r="F41">
        <v>187</v>
      </c>
      <c r="G41" s="20">
        <v>66</v>
      </c>
      <c r="H41" s="20">
        <v>8</v>
      </c>
      <c r="I41" s="20">
        <v>1018</v>
      </c>
      <c r="J41" s="20">
        <v>215</v>
      </c>
      <c r="K41" s="20">
        <v>2275</v>
      </c>
      <c r="L41" s="20">
        <v>226</v>
      </c>
      <c r="M41" s="20">
        <v>25</v>
      </c>
      <c r="N41" s="20">
        <v>99</v>
      </c>
      <c r="O41" s="20">
        <v>0</v>
      </c>
      <c r="P41" s="20">
        <v>463</v>
      </c>
      <c r="Q41" s="20">
        <f t="shared" si="0"/>
        <v>4781</v>
      </c>
      <c r="R41" s="48">
        <v>35</v>
      </c>
      <c r="S41" s="48">
        <v>64</v>
      </c>
      <c r="T41" s="20">
        <v>7250</v>
      </c>
      <c r="U41" s="20">
        <v>31118</v>
      </c>
      <c r="V41" s="20">
        <v>195508</v>
      </c>
      <c r="X41" s="20"/>
    </row>
    <row r="42" spans="2:24" x14ac:dyDescent="0.2">
      <c r="B42" s="21">
        <v>38718</v>
      </c>
      <c r="C42">
        <v>125</v>
      </c>
      <c r="D42">
        <v>51</v>
      </c>
      <c r="E42">
        <v>3</v>
      </c>
      <c r="F42">
        <v>173</v>
      </c>
      <c r="G42" s="20">
        <v>49</v>
      </c>
      <c r="H42" s="20">
        <v>9</v>
      </c>
      <c r="I42" s="20">
        <v>679</v>
      </c>
      <c r="J42" s="20">
        <v>227</v>
      </c>
      <c r="K42" s="20">
        <v>2039</v>
      </c>
      <c r="L42" s="20">
        <v>248</v>
      </c>
      <c r="M42" s="20">
        <v>15</v>
      </c>
      <c r="N42" s="20">
        <v>110</v>
      </c>
      <c r="O42" s="20">
        <v>3</v>
      </c>
      <c r="P42" s="20">
        <v>217</v>
      </c>
      <c r="Q42" s="20">
        <f t="shared" si="0"/>
        <v>3948</v>
      </c>
      <c r="R42" s="48">
        <v>43</v>
      </c>
      <c r="S42" s="48">
        <v>48</v>
      </c>
      <c r="T42" s="20">
        <v>6374</v>
      </c>
      <c r="U42" s="20">
        <v>26566</v>
      </c>
      <c r="V42" s="20">
        <v>158659</v>
      </c>
      <c r="X42" s="20"/>
    </row>
    <row r="43" spans="2:24" x14ac:dyDescent="0.2">
      <c r="B43" s="21">
        <v>38749</v>
      </c>
      <c r="C43">
        <v>121</v>
      </c>
      <c r="D43">
        <v>58</v>
      </c>
      <c r="E43">
        <v>10</v>
      </c>
      <c r="F43">
        <v>178</v>
      </c>
      <c r="G43" s="20">
        <v>60</v>
      </c>
      <c r="H43" s="20">
        <v>13</v>
      </c>
      <c r="I43" s="20">
        <v>1218</v>
      </c>
      <c r="J43" s="20">
        <v>213</v>
      </c>
      <c r="K43" s="20">
        <v>2155</v>
      </c>
      <c r="L43" s="20">
        <v>252</v>
      </c>
      <c r="M43" s="20">
        <v>23</v>
      </c>
      <c r="N43" s="20">
        <v>118</v>
      </c>
      <c r="O43" s="20">
        <v>1</v>
      </c>
      <c r="P43" s="20">
        <v>273</v>
      </c>
      <c r="Q43" s="20">
        <f t="shared" si="0"/>
        <v>4693</v>
      </c>
      <c r="R43" s="48">
        <v>43</v>
      </c>
      <c r="S43" s="48">
        <v>79</v>
      </c>
      <c r="T43" s="20">
        <v>6947</v>
      </c>
      <c r="U43" s="20">
        <v>28441</v>
      </c>
      <c r="V43" s="20">
        <v>178088</v>
      </c>
      <c r="X43" s="20"/>
    </row>
    <row r="44" spans="2:24" x14ac:dyDescent="0.2">
      <c r="B44" s="21">
        <v>38777</v>
      </c>
      <c r="C44">
        <v>147</v>
      </c>
      <c r="D44">
        <v>87</v>
      </c>
      <c r="E44">
        <v>13</v>
      </c>
      <c r="F44">
        <v>245</v>
      </c>
      <c r="G44" s="20">
        <v>61</v>
      </c>
      <c r="H44" s="20">
        <v>6</v>
      </c>
      <c r="I44" s="20">
        <v>2724</v>
      </c>
      <c r="J44" s="20">
        <v>402</v>
      </c>
      <c r="K44" s="20">
        <v>3091</v>
      </c>
      <c r="L44" s="20">
        <v>351</v>
      </c>
      <c r="M44" s="20">
        <v>33</v>
      </c>
      <c r="N44" s="20">
        <v>156</v>
      </c>
      <c r="O44" s="20">
        <v>1</v>
      </c>
      <c r="P44" s="20">
        <v>1207</v>
      </c>
      <c r="Q44" s="20">
        <f t="shared" si="0"/>
        <v>8524</v>
      </c>
      <c r="R44" s="48">
        <v>43</v>
      </c>
      <c r="S44" s="48">
        <v>70</v>
      </c>
      <c r="T44" s="20">
        <v>11920</v>
      </c>
      <c r="U44" s="20">
        <v>40876</v>
      </c>
      <c r="V44" s="20">
        <v>243877</v>
      </c>
      <c r="X44" s="20"/>
    </row>
    <row r="45" spans="2:24" x14ac:dyDescent="0.2">
      <c r="B45" s="21">
        <v>38808</v>
      </c>
      <c r="C45">
        <v>116</v>
      </c>
      <c r="D45">
        <v>63</v>
      </c>
      <c r="E45">
        <v>12</v>
      </c>
      <c r="F45">
        <v>195</v>
      </c>
      <c r="G45" s="20">
        <v>54</v>
      </c>
      <c r="H45" s="20">
        <v>10</v>
      </c>
      <c r="I45" s="20">
        <v>733</v>
      </c>
      <c r="J45" s="20">
        <v>246</v>
      </c>
      <c r="K45" s="20">
        <v>2288</v>
      </c>
      <c r="L45" s="20">
        <v>263</v>
      </c>
      <c r="M45" s="20">
        <v>20</v>
      </c>
      <c r="N45" s="20">
        <v>117</v>
      </c>
      <c r="O45" s="20">
        <v>1</v>
      </c>
      <c r="P45" s="20">
        <v>307</v>
      </c>
      <c r="Q45" s="20">
        <f t="shared" si="0"/>
        <v>4425</v>
      </c>
      <c r="R45" s="48">
        <v>36</v>
      </c>
      <c r="S45" s="48">
        <v>50</v>
      </c>
      <c r="T45" s="20">
        <v>7317</v>
      </c>
      <c r="U45" s="20">
        <v>29007</v>
      </c>
      <c r="V45" s="20">
        <v>187664</v>
      </c>
      <c r="X45" s="20"/>
    </row>
    <row r="46" spans="2:24" x14ac:dyDescent="0.2">
      <c r="B46" s="21">
        <v>38838</v>
      </c>
      <c r="C46">
        <v>132</v>
      </c>
      <c r="D46">
        <v>90</v>
      </c>
      <c r="E46">
        <v>11</v>
      </c>
      <c r="F46">
        <v>271</v>
      </c>
      <c r="G46" s="20">
        <v>60</v>
      </c>
      <c r="H46" s="20">
        <v>17</v>
      </c>
      <c r="I46" s="20">
        <v>1531</v>
      </c>
      <c r="J46" s="20">
        <v>296</v>
      </c>
      <c r="K46" s="20">
        <v>2842</v>
      </c>
      <c r="L46" s="20">
        <v>353</v>
      </c>
      <c r="M46" s="20">
        <v>26</v>
      </c>
      <c r="N46" s="20">
        <v>173</v>
      </c>
      <c r="O46" s="20">
        <v>6</v>
      </c>
      <c r="P46" s="20">
        <v>313</v>
      </c>
      <c r="Q46" s="20">
        <f t="shared" si="0"/>
        <v>6121</v>
      </c>
      <c r="R46" s="48">
        <v>46</v>
      </c>
      <c r="S46" s="48">
        <v>57</v>
      </c>
      <c r="T46" s="20">
        <v>9241</v>
      </c>
      <c r="U46" s="20">
        <v>35165</v>
      </c>
      <c r="V46" s="20">
        <v>224776</v>
      </c>
      <c r="X46" s="20"/>
    </row>
    <row r="47" spans="2:24" x14ac:dyDescent="0.2">
      <c r="B47" s="21">
        <v>38869</v>
      </c>
      <c r="C47">
        <v>144</v>
      </c>
      <c r="D47">
        <v>81</v>
      </c>
      <c r="E47">
        <v>10</v>
      </c>
      <c r="F47">
        <v>257</v>
      </c>
      <c r="G47" s="20">
        <v>71</v>
      </c>
      <c r="H47" s="20">
        <v>12</v>
      </c>
      <c r="I47" s="20">
        <v>1492</v>
      </c>
      <c r="J47" s="20">
        <v>314</v>
      </c>
      <c r="K47" s="20">
        <v>2979</v>
      </c>
      <c r="L47" s="20">
        <v>333</v>
      </c>
      <c r="M47" s="20">
        <v>21</v>
      </c>
      <c r="N47" s="20">
        <v>165</v>
      </c>
      <c r="O47" s="20">
        <v>9</v>
      </c>
      <c r="P47" s="20">
        <v>399</v>
      </c>
      <c r="Q47" s="20">
        <f t="shared" si="0"/>
        <v>6287</v>
      </c>
      <c r="R47" s="48">
        <v>53</v>
      </c>
      <c r="S47" s="48">
        <v>80</v>
      </c>
      <c r="T47" s="20">
        <v>9424</v>
      </c>
      <c r="U47" s="20">
        <v>38353</v>
      </c>
      <c r="V47" s="20">
        <v>246726</v>
      </c>
      <c r="X47" s="20"/>
    </row>
    <row r="48" spans="2:24" x14ac:dyDescent="0.2">
      <c r="B48" s="21">
        <v>38899</v>
      </c>
      <c r="C48">
        <v>137</v>
      </c>
      <c r="D48">
        <v>78</v>
      </c>
      <c r="E48">
        <v>14</v>
      </c>
      <c r="F48">
        <v>258</v>
      </c>
      <c r="G48" s="20">
        <v>68</v>
      </c>
      <c r="H48" s="20">
        <v>12</v>
      </c>
      <c r="I48" s="20">
        <v>664</v>
      </c>
      <c r="J48" s="20">
        <v>299</v>
      </c>
      <c r="K48" s="20">
        <v>3341</v>
      </c>
      <c r="L48" s="20">
        <v>312</v>
      </c>
      <c r="M48" s="20">
        <v>16</v>
      </c>
      <c r="N48" s="20">
        <v>179</v>
      </c>
      <c r="O48" s="20">
        <v>5</v>
      </c>
      <c r="P48" s="20">
        <v>314</v>
      </c>
      <c r="Q48" s="20">
        <f t="shared" si="0"/>
        <v>5697</v>
      </c>
      <c r="R48" s="48">
        <v>49</v>
      </c>
      <c r="S48" s="48">
        <v>91</v>
      </c>
      <c r="T48" s="20">
        <v>8961</v>
      </c>
      <c r="U48" s="20">
        <v>38659</v>
      </c>
      <c r="V48" s="20">
        <v>240858</v>
      </c>
      <c r="X48" s="20"/>
    </row>
    <row r="49" spans="2:24" x14ac:dyDescent="0.2">
      <c r="B49" s="21">
        <v>38930</v>
      </c>
      <c r="C49">
        <v>109</v>
      </c>
      <c r="D49">
        <v>66</v>
      </c>
      <c r="E49">
        <v>8</v>
      </c>
      <c r="F49">
        <v>210</v>
      </c>
      <c r="G49" s="20">
        <v>60</v>
      </c>
      <c r="H49" s="20">
        <v>9</v>
      </c>
      <c r="I49" s="20">
        <v>9</v>
      </c>
      <c r="J49" s="20">
        <v>256</v>
      </c>
      <c r="K49" s="20">
        <v>2275</v>
      </c>
      <c r="L49" s="20">
        <v>285</v>
      </c>
      <c r="M49" s="20">
        <v>13</v>
      </c>
      <c r="N49" s="20">
        <v>158</v>
      </c>
      <c r="O49" s="20">
        <v>4</v>
      </c>
      <c r="P49" s="20">
        <v>271</v>
      </c>
      <c r="Q49" s="20">
        <f t="shared" si="0"/>
        <v>3733</v>
      </c>
      <c r="R49" s="48">
        <v>34</v>
      </c>
      <c r="S49" s="48">
        <v>71</v>
      </c>
      <c r="T49" s="20">
        <v>6138</v>
      </c>
      <c r="U49" s="20">
        <v>28779</v>
      </c>
      <c r="V49" s="20">
        <v>158174</v>
      </c>
      <c r="X49" s="20"/>
    </row>
    <row r="50" spans="2:24" x14ac:dyDescent="0.2">
      <c r="B50" s="21">
        <v>38961</v>
      </c>
      <c r="C50">
        <v>90</v>
      </c>
      <c r="D50">
        <v>53</v>
      </c>
      <c r="E50">
        <v>13</v>
      </c>
      <c r="F50">
        <v>202</v>
      </c>
      <c r="G50" s="20">
        <v>44</v>
      </c>
      <c r="H50" s="20">
        <v>8</v>
      </c>
      <c r="I50" s="20">
        <v>279</v>
      </c>
      <c r="J50" s="20">
        <v>262</v>
      </c>
      <c r="K50" s="20">
        <v>2149</v>
      </c>
      <c r="L50" s="20">
        <v>279</v>
      </c>
      <c r="M50" s="20">
        <v>29</v>
      </c>
      <c r="N50" s="20">
        <v>114</v>
      </c>
      <c r="O50" s="20">
        <v>2</v>
      </c>
      <c r="P50" s="20">
        <v>207</v>
      </c>
      <c r="Q50" s="20">
        <f t="shared" si="0"/>
        <v>3731</v>
      </c>
      <c r="R50" s="48">
        <v>30</v>
      </c>
      <c r="S50" s="48">
        <v>60</v>
      </c>
      <c r="T50" s="20">
        <v>5921</v>
      </c>
      <c r="U50" s="20">
        <v>27392</v>
      </c>
      <c r="V50" s="20">
        <v>158906</v>
      </c>
      <c r="X50" s="20"/>
    </row>
    <row r="51" spans="2:24" x14ac:dyDescent="0.2">
      <c r="B51" s="21">
        <v>38991</v>
      </c>
      <c r="C51">
        <v>133</v>
      </c>
      <c r="D51">
        <v>77</v>
      </c>
      <c r="E51">
        <v>16</v>
      </c>
      <c r="F51">
        <v>226</v>
      </c>
      <c r="G51" s="20">
        <v>61</v>
      </c>
      <c r="H51" s="20">
        <v>12</v>
      </c>
      <c r="I51" s="20">
        <v>17</v>
      </c>
      <c r="J51" s="20">
        <v>258</v>
      </c>
      <c r="K51" s="20">
        <v>2426</v>
      </c>
      <c r="L51" s="20">
        <v>288</v>
      </c>
      <c r="M51" s="20">
        <v>34</v>
      </c>
      <c r="N51" s="20">
        <v>117</v>
      </c>
      <c r="O51" s="20">
        <v>3</v>
      </c>
      <c r="P51" s="20">
        <v>260</v>
      </c>
      <c r="Q51" s="20">
        <f t="shared" si="0"/>
        <v>3928</v>
      </c>
      <c r="R51" s="48">
        <v>36</v>
      </c>
      <c r="S51" s="48">
        <v>78</v>
      </c>
      <c r="T51" s="20">
        <v>6347</v>
      </c>
      <c r="U51" s="20">
        <v>31606</v>
      </c>
      <c r="V51" s="20">
        <v>186259</v>
      </c>
      <c r="X51" s="20"/>
    </row>
    <row r="52" spans="2:24" x14ac:dyDescent="0.2">
      <c r="B52" s="21">
        <v>39022</v>
      </c>
      <c r="C52">
        <v>135</v>
      </c>
      <c r="D52">
        <v>80</v>
      </c>
      <c r="E52">
        <v>23</v>
      </c>
      <c r="F52">
        <v>192</v>
      </c>
      <c r="G52" s="20">
        <v>61</v>
      </c>
      <c r="H52" s="20">
        <v>11</v>
      </c>
      <c r="I52" s="20">
        <v>511</v>
      </c>
      <c r="J52" s="20">
        <v>256</v>
      </c>
      <c r="K52" s="20">
        <v>2294</v>
      </c>
      <c r="L52" s="20">
        <v>310</v>
      </c>
      <c r="M52" s="20">
        <v>22</v>
      </c>
      <c r="N52" s="20">
        <v>156</v>
      </c>
      <c r="O52" s="20">
        <v>2</v>
      </c>
      <c r="P52" s="20">
        <v>291</v>
      </c>
      <c r="Q52" s="20">
        <f t="shared" si="0"/>
        <v>4344</v>
      </c>
      <c r="R52" s="48">
        <v>33</v>
      </c>
      <c r="S52" s="48">
        <v>89</v>
      </c>
      <c r="T52" s="20">
        <v>6753</v>
      </c>
      <c r="U52" s="20">
        <v>31960</v>
      </c>
      <c r="V52" s="20">
        <v>193594</v>
      </c>
      <c r="X52" s="20"/>
    </row>
    <row r="53" spans="2:24" x14ac:dyDescent="0.2">
      <c r="B53" s="21">
        <v>39052</v>
      </c>
      <c r="C53">
        <v>100</v>
      </c>
      <c r="D53">
        <v>87</v>
      </c>
      <c r="E53">
        <v>12</v>
      </c>
      <c r="F53">
        <v>171</v>
      </c>
      <c r="G53" s="20">
        <v>46</v>
      </c>
      <c r="H53" s="20">
        <v>15</v>
      </c>
      <c r="I53" s="20">
        <v>1016</v>
      </c>
      <c r="J53" s="20">
        <v>219</v>
      </c>
      <c r="K53" s="20">
        <v>2112</v>
      </c>
      <c r="L53" s="20">
        <v>237</v>
      </c>
      <c r="M53" s="20">
        <v>15</v>
      </c>
      <c r="N53" s="20">
        <v>117</v>
      </c>
      <c r="O53" s="20">
        <v>0</v>
      </c>
      <c r="P53" s="20">
        <v>434</v>
      </c>
      <c r="Q53" s="20">
        <f t="shared" si="0"/>
        <v>4581</v>
      </c>
      <c r="R53" s="48">
        <v>47</v>
      </c>
      <c r="S53" s="48">
        <v>63</v>
      </c>
      <c r="T53" s="20">
        <v>6830</v>
      </c>
      <c r="U53" s="20">
        <v>29338</v>
      </c>
      <c r="V53" s="20">
        <v>186418</v>
      </c>
      <c r="X53" s="20"/>
    </row>
    <row r="54" spans="2:24" x14ac:dyDescent="0.2">
      <c r="B54" s="21">
        <v>39083</v>
      </c>
      <c r="C54">
        <v>116</v>
      </c>
      <c r="D54">
        <v>69</v>
      </c>
      <c r="E54">
        <v>9</v>
      </c>
      <c r="F54">
        <v>178</v>
      </c>
      <c r="G54" s="20">
        <v>57</v>
      </c>
      <c r="H54" s="20">
        <v>13</v>
      </c>
      <c r="I54" s="20">
        <v>734</v>
      </c>
      <c r="J54" s="20">
        <v>242</v>
      </c>
      <c r="K54" s="20">
        <v>2187</v>
      </c>
      <c r="L54" s="20">
        <v>274</v>
      </c>
      <c r="M54" s="20">
        <v>23</v>
      </c>
      <c r="N54" s="20">
        <v>130</v>
      </c>
      <c r="O54" s="20">
        <v>3</v>
      </c>
      <c r="P54" s="20">
        <v>278</v>
      </c>
      <c r="Q54" s="20">
        <f t="shared" si="0"/>
        <v>4313</v>
      </c>
      <c r="R54" s="48">
        <v>34</v>
      </c>
      <c r="S54" s="48">
        <v>70</v>
      </c>
      <c r="T54" s="20">
        <v>6532</v>
      </c>
      <c r="U54" s="20">
        <v>30127</v>
      </c>
      <c r="V54" s="20">
        <v>180624</v>
      </c>
      <c r="X54" s="20"/>
    </row>
    <row r="55" spans="2:24" x14ac:dyDescent="0.2">
      <c r="B55" s="21">
        <v>39114</v>
      </c>
      <c r="C55">
        <v>115</v>
      </c>
      <c r="D55">
        <v>76</v>
      </c>
      <c r="E55">
        <v>9</v>
      </c>
      <c r="F55">
        <v>169</v>
      </c>
      <c r="G55" s="20">
        <v>69</v>
      </c>
      <c r="H55" s="20">
        <v>7</v>
      </c>
      <c r="I55" s="20">
        <v>9</v>
      </c>
      <c r="J55" s="20">
        <v>199</v>
      </c>
      <c r="K55" s="20">
        <v>1955</v>
      </c>
      <c r="L55" s="20">
        <v>253</v>
      </c>
      <c r="M55" s="20">
        <v>24</v>
      </c>
      <c r="N55" s="20">
        <v>113</v>
      </c>
      <c r="O55" s="20">
        <v>1</v>
      </c>
      <c r="P55" s="20">
        <v>364</v>
      </c>
      <c r="Q55" s="20">
        <f t="shared" si="0"/>
        <v>3363</v>
      </c>
      <c r="R55" s="48">
        <v>25</v>
      </c>
      <c r="S55" s="48">
        <v>73</v>
      </c>
      <c r="T55" s="20">
        <v>5501</v>
      </c>
      <c r="U55" s="20">
        <v>26104</v>
      </c>
      <c r="V55" s="20">
        <v>172315</v>
      </c>
      <c r="X55" s="20"/>
    </row>
    <row r="56" spans="2:24" x14ac:dyDescent="0.2">
      <c r="B56" s="21">
        <v>39142</v>
      </c>
      <c r="C56">
        <v>142</v>
      </c>
      <c r="D56">
        <v>99</v>
      </c>
      <c r="E56">
        <v>9</v>
      </c>
      <c r="F56">
        <v>222</v>
      </c>
      <c r="G56" s="20">
        <v>62</v>
      </c>
      <c r="H56" s="20">
        <v>10</v>
      </c>
      <c r="I56" s="20">
        <v>3771</v>
      </c>
      <c r="J56" s="20">
        <v>335</v>
      </c>
      <c r="K56" s="20">
        <v>2560</v>
      </c>
      <c r="L56" s="20">
        <v>327</v>
      </c>
      <c r="M56" s="20">
        <v>27</v>
      </c>
      <c r="N56" s="20">
        <v>139</v>
      </c>
      <c r="O56" s="20">
        <v>2</v>
      </c>
      <c r="P56" s="20">
        <v>1126</v>
      </c>
      <c r="Q56" s="20">
        <f t="shared" si="0"/>
        <v>8831</v>
      </c>
      <c r="R56" s="48">
        <v>41</v>
      </c>
      <c r="S56" s="48">
        <v>89</v>
      </c>
      <c r="T56" s="20">
        <v>12519</v>
      </c>
      <c r="U56" s="20">
        <v>40129</v>
      </c>
      <c r="V56" s="20">
        <v>244630</v>
      </c>
      <c r="X56" s="20"/>
    </row>
    <row r="57" spans="2:24" x14ac:dyDescent="0.2">
      <c r="B57" s="21">
        <v>39173</v>
      </c>
      <c r="C57">
        <v>111</v>
      </c>
      <c r="D57">
        <v>89</v>
      </c>
      <c r="E57">
        <v>15</v>
      </c>
      <c r="F57">
        <v>209</v>
      </c>
      <c r="G57" s="20">
        <v>54</v>
      </c>
      <c r="H57" s="20">
        <v>7</v>
      </c>
      <c r="I57" s="20">
        <v>366</v>
      </c>
      <c r="J57" s="20">
        <v>259</v>
      </c>
      <c r="K57" s="20">
        <v>1993</v>
      </c>
      <c r="L57" s="20">
        <v>265</v>
      </c>
      <c r="M57" s="20">
        <v>19</v>
      </c>
      <c r="N57" s="20">
        <v>111</v>
      </c>
      <c r="O57" s="20">
        <v>1</v>
      </c>
      <c r="P57" s="20">
        <v>276</v>
      </c>
      <c r="Q57" s="20">
        <f t="shared" si="0"/>
        <v>3775</v>
      </c>
      <c r="R57" s="48">
        <v>34</v>
      </c>
      <c r="S57" s="48">
        <v>52</v>
      </c>
      <c r="T57" s="20">
        <v>6123</v>
      </c>
      <c r="U57" s="20">
        <v>27655</v>
      </c>
      <c r="V57" s="20">
        <v>180383</v>
      </c>
      <c r="X57" s="20"/>
    </row>
    <row r="58" spans="2:24" x14ac:dyDescent="0.2">
      <c r="B58" s="21">
        <v>39203</v>
      </c>
      <c r="C58">
        <v>143</v>
      </c>
      <c r="D58">
        <v>95</v>
      </c>
      <c r="E58">
        <v>13</v>
      </c>
      <c r="F58">
        <v>238</v>
      </c>
      <c r="G58" s="20">
        <v>61</v>
      </c>
      <c r="H58" s="20">
        <v>8</v>
      </c>
      <c r="I58" s="20">
        <v>2204</v>
      </c>
      <c r="J58" s="20">
        <v>337</v>
      </c>
      <c r="K58" s="20">
        <v>2707</v>
      </c>
      <c r="L58" s="20">
        <v>304</v>
      </c>
      <c r="M58" s="20">
        <v>19</v>
      </c>
      <c r="N58" s="20">
        <v>133</v>
      </c>
      <c r="O58" s="20">
        <v>3</v>
      </c>
      <c r="P58" s="20">
        <v>277</v>
      </c>
      <c r="Q58" s="20">
        <f t="shared" si="0"/>
        <v>6542</v>
      </c>
      <c r="R58" s="48">
        <v>41</v>
      </c>
      <c r="S58" s="48">
        <v>60</v>
      </c>
      <c r="T58" s="20">
        <v>9326</v>
      </c>
      <c r="U58" s="20">
        <v>34590</v>
      </c>
      <c r="V58" s="20">
        <v>226654</v>
      </c>
      <c r="X58" s="20"/>
    </row>
    <row r="59" spans="2:24" x14ac:dyDescent="0.2">
      <c r="B59" s="21">
        <v>39234</v>
      </c>
      <c r="C59">
        <v>155</v>
      </c>
      <c r="D59">
        <v>87</v>
      </c>
      <c r="E59">
        <v>7</v>
      </c>
      <c r="F59">
        <v>231</v>
      </c>
      <c r="G59" s="20">
        <v>75</v>
      </c>
      <c r="H59" s="20">
        <v>9</v>
      </c>
      <c r="I59" s="20">
        <v>2569</v>
      </c>
      <c r="J59" s="20">
        <v>290</v>
      </c>
      <c r="K59" s="20">
        <v>2775</v>
      </c>
      <c r="L59" s="20">
        <v>338</v>
      </c>
      <c r="M59" s="20">
        <v>25</v>
      </c>
      <c r="N59" s="20">
        <v>122</v>
      </c>
      <c r="O59" s="20">
        <v>5</v>
      </c>
      <c r="P59" s="20">
        <v>315</v>
      </c>
      <c r="Q59" s="20">
        <f t="shared" si="0"/>
        <v>7003</v>
      </c>
      <c r="R59" s="48">
        <v>39</v>
      </c>
      <c r="S59" s="48">
        <v>75</v>
      </c>
      <c r="T59" s="20">
        <v>9799</v>
      </c>
      <c r="U59" s="20">
        <v>37007</v>
      </c>
      <c r="V59" s="20">
        <v>241462</v>
      </c>
      <c r="X59" s="20"/>
    </row>
    <row r="60" spans="2:24" x14ac:dyDescent="0.2">
      <c r="B60" s="21">
        <v>39264</v>
      </c>
      <c r="C60">
        <v>149</v>
      </c>
      <c r="D60">
        <v>99</v>
      </c>
      <c r="E60">
        <v>8</v>
      </c>
      <c r="F60">
        <v>269</v>
      </c>
      <c r="G60" s="20">
        <v>61</v>
      </c>
      <c r="H60" s="20">
        <v>11</v>
      </c>
      <c r="I60" s="20">
        <v>376</v>
      </c>
      <c r="J60" s="20">
        <v>328</v>
      </c>
      <c r="K60" s="20">
        <v>3085</v>
      </c>
      <c r="L60" s="20">
        <v>339</v>
      </c>
      <c r="M60" s="20">
        <v>27</v>
      </c>
      <c r="N60" s="20">
        <v>160</v>
      </c>
      <c r="O60" s="20">
        <v>2</v>
      </c>
      <c r="P60" s="20">
        <v>385</v>
      </c>
      <c r="Q60" s="20">
        <f t="shared" si="0"/>
        <v>5299</v>
      </c>
      <c r="R60" s="48">
        <v>42</v>
      </c>
      <c r="S60" s="48">
        <v>56</v>
      </c>
      <c r="T60" s="20">
        <v>8421</v>
      </c>
      <c r="U60" s="20">
        <v>37234</v>
      </c>
      <c r="V60" s="20">
        <v>245704</v>
      </c>
      <c r="X60" s="20"/>
    </row>
    <row r="61" spans="2:24" x14ac:dyDescent="0.2">
      <c r="B61" s="21">
        <v>39295</v>
      </c>
      <c r="C61">
        <v>131</v>
      </c>
      <c r="D61">
        <v>71</v>
      </c>
      <c r="E61">
        <v>17</v>
      </c>
      <c r="F61">
        <v>189</v>
      </c>
      <c r="G61" s="20">
        <v>55</v>
      </c>
      <c r="H61" s="20">
        <v>9</v>
      </c>
      <c r="I61" s="20">
        <v>337</v>
      </c>
      <c r="J61" s="20">
        <v>240</v>
      </c>
      <c r="K61" s="20">
        <v>2251</v>
      </c>
      <c r="L61" s="20">
        <v>286</v>
      </c>
      <c r="M61" s="20">
        <v>24</v>
      </c>
      <c r="N61" s="20">
        <v>117</v>
      </c>
      <c r="O61" s="20">
        <v>4</v>
      </c>
      <c r="P61" s="20">
        <v>233</v>
      </c>
      <c r="Q61" s="20">
        <f t="shared" si="0"/>
        <v>3964</v>
      </c>
      <c r="R61" s="48">
        <v>23</v>
      </c>
      <c r="S61" s="48">
        <v>58</v>
      </c>
      <c r="T61" s="20">
        <v>6087</v>
      </c>
      <c r="U61" s="20">
        <v>27708</v>
      </c>
      <c r="V61" s="20">
        <v>151919</v>
      </c>
      <c r="X61" s="20"/>
    </row>
    <row r="62" spans="2:24" x14ac:dyDescent="0.2">
      <c r="B62" s="21">
        <v>39326</v>
      </c>
      <c r="C62">
        <v>112</v>
      </c>
      <c r="D62">
        <v>73</v>
      </c>
      <c r="E62">
        <v>11</v>
      </c>
      <c r="F62">
        <v>165</v>
      </c>
      <c r="G62" s="20">
        <v>53</v>
      </c>
      <c r="H62" s="20">
        <v>6</v>
      </c>
      <c r="I62" s="20">
        <v>8</v>
      </c>
      <c r="J62" s="20">
        <v>214</v>
      </c>
      <c r="K62" s="20">
        <v>2026</v>
      </c>
      <c r="L62" s="20">
        <v>243</v>
      </c>
      <c r="M62" s="20">
        <v>13</v>
      </c>
      <c r="N62" s="20">
        <v>92</v>
      </c>
      <c r="O62" s="20">
        <v>2</v>
      </c>
      <c r="P62" s="20">
        <v>154</v>
      </c>
      <c r="Q62" s="20">
        <f t="shared" si="0"/>
        <v>3172</v>
      </c>
      <c r="R62" s="48">
        <v>19</v>
      </c>
      <c r="S62" s="48">
        <v>56</v>
      </c>
      <c r="T62" s="20">
        <v>5115</v>
      </c>
      <c r="U62" s="20">
        <v>24350</v>
      </c>
      <c r="V62" s="20">
        <v>144905</v>
      </c>
      <c r="X62" s="20"/>
    </row>
    <row r="63" spans="2:24" x14ac:dyDescent="0.2">
      <c r="B63" s="21">
        <v>39356</v>
      </c>
      <c r="C63">
        <v>134</v>
      </c>
      <c r="D63">
        <v>81</v>
      </c>
      <c r="E63">
        <v>3</v>
      </c>
      <c r="F63">
        <v>191</v>
      </c>
      <c r="G63" s="20">
        <v>64</v>
      </c>
      <c r="H63" s="20">
        <v>11</v>
      </c>
      <c r="I63" s="20">
        <v>9</v>
      </c>
      <c r="J63" s="20">
        <v>281</v>
      </c>
      <c r="K63" s="20">
        <v>2407</v>
      </c>
      <c r="L63" s="20">
        <v>260</v>
      </c>
      <c r="M63" s="20">
        <v>18</v>
      </c>
      <c r="N63" s="20">
        <v>113</v>
      </c>
      <c r="O63" s="20">
        <v>7</v>
      </c>
      <c r="P63" s="20">
        <v>220</v>
      </c>
      <c r="Q63" s="20">
        <f t="shared" si="0"/>
        <v>3799</v>
      </c>
      <c r="R63" s="48">
        <v>40</v>
      </c>
      <c r="S63" s="48">
        <v>73</v>
      </c>
      <c r="T63" s="20">
        <v>6223</v>
      </c>
      <c r="U63" s="20">
        <v>30949</v>
      </c>
      <c r="V63" s="20">
        <v>188132</v>
      </c>
      <c r="X63" s="20"/>
    </row>
    <row r="64" spans="2:24" x14ac:dyDescent="0.2">
      <c r="B64" s="21">
        <v>39387</v>
      </c>
      <c r="C64">
        <v>128</v>
      </c>
      <c r="D64">
        <v>83</v>
      </c>
      <c r="E64">
        <v>10</v>
      </c>
      <c r="F64">
        <v>186</v>
      </c>
      <c r="G64" s="20">
        <v>69</v>
      </c>
      <c r="H64" s="20">
        <v>7</v>
      </c>
      <c r="I64" s="20">
        <v>49</v>
      </c>
      <c r="J64" s="20">
        <v>272</v>
      </c>
      <c r="K64" s="20">
        <v>2363</v>
      </c>
      <c r="L64" s="20">
        <v>244</v>
      </c>
      <c r="M64" s="20">
        <v>19</v>
      </c>
      <c r="N64" s="20">
        <v>113</v>
      </c>
      <c r="O64" s="20">
        <v>7</v>
      </c>
      <c r="P64" s="20">
        <v>220</v>
      </c>
      <c r="Q64" s="20">
        <f t="shared" si="0"/>
        <v>3770</v>
      </c>
      <c r="R64" s="48">
        <v>26</v>
      </c>
      <c r="S64" s="48">
        <v>65</v>
      </c>
      <c r="T64" s="20">
        <v>5935</v>
      </c>
      <c r="U64" s="20">
        <v>29206</v>
      </c>
      <c r="V64" s="20">
        <v>178443</v>
      </c>
      <c r="X64" s="20"/>
    </row>
    <row r="65" spans="2:24" ht="16.5" customHeight="1" x14ac:dyDescent="0.2">
      <c r="B65" s="21">
        <v>39417</v>
      </c>
      <c r="C65">
        <v>99</v>
      </c>
      <c r="D65">
        <v>71</v>
      </c>
      <c r="E65">
        <v>11</v>
      </c>
      <c r="F65">
        <v>185</v>
      </c>
      <c r="G65" s="20">
        <v>49</v>
      </c>
      <c r="H65" s="20">
        <v>9</v>
      </c>
      <c r="I65" s="20">
        <v>2398</v>
      </c>
      <c r="J65" s="20">
        <v>224</v>
      </c>
      <c r="K65" s="20">
        <v>2136</v>
      </c>
      <c r="L65" s="20">
        <v>217</v>
      </c>
      <c r="M65" s="20">
        <v>16</v>
      </c>
      <c r="N65" s="20">
        <v>84</v>
      </c>
      <c r="O65" s="20">
        <v>2</v>
      </c>
      <c r="P65" s="20">
        <v>551</v>
      </c>
      <c r="Q65" s="20">
        <f t="shared" si="0"/>
        <v>6052</v>
      </c>
      <c r="R65" s="48">
        <v>26</v>
      </c>
      <c r="S65" s="48">
        <v>48</v>
      </c>
      <c r="T65" s="20">
        <v>8274</v>
      </c>
      <c r="U65" s="20">
        <v>31589</v>
      </c>
      <c r="V65" s="20">
        <v>194286</v>
      </c>
      <c r="X65" s="20"/>
    </row>
    <row r="66" spans="2:24" ht="16.5" customHeight="1" x14ac:dyDescent="0.2">
      <c r="B66" s="21">
        <v>39448</v>
      </c>
      <c r="C66">
        <v>85</v>
      </c>
      <c r="D66">
        <v>44</v>
      </c>
      <c r="E66">
        <v>1</v>
      </c>
      <c r="F66">
        <v>19</v>
      </c>
      <c r="G66" s="20">
        <v>44</v>
      </c>
      <c r="H66" s="20">
        <v>7</v>
      </c>
      <c r="I66" s="20">
        <v>1853</v>
      </c>
      <c r="J66" s="20">
        <v>217</v>
      </c>
      <c r="K66" s="20">
        <v>1730</v>
      </c>
      <c r="L66" s="20">
        <v>210</v>
      </c>
      <c r="M66" s="20">
        <v>18</v>
      </c>
      <c r="N66" s="20">
        <v>95</v>
      </c>
      <c r="O66" s="20">
        <v>0</v>
      </c>
      <c r="P66" s="20">
        <v>148</v>
      </c>
      <c r="Q66" s="20">
        <f t="shared" si="0"/>
        <v>4471</v>
      </c>
      <c r="R66" s="48">
        <v>19</v>
      </c>
      <c r="S66" s="48">
        <v>49</v>
      </c>
      <c r="T66" s="20">
        <v>6472</v>
      </c>
      <c r="U66" s="20">
        <v>24781</v>
      </c>
      <c r="V66" s="20">
        <v>145780</v>
      </c>
      <c r="W66" s="20"/>
      <c r="X66" s="20"/>
    </row>
    <row r="67" spans="2:24" ht="16.5" customHeight="1" x14ac:dyDescent="0.2">
      <c r="B67" s="21">
        <v>39479</v>
      </c>
      <c r="C67">
        <v>83</v>
      </c>
      <c r="D67">
        <v>49</v>
      </c>
      <c r="E67">
        <v>3</v>
      </c>
      <c r="F67">
        <v>29</v>
      </c>
      <c r="G67" s="20">
        <v>43</v>
      </c>
      <c r="H67" s="20">
        <v>5</v>
      </c>
      <c r="I67" s="20">
        <v>3904</v>
      </c>
      <c r="J67" s="20">
        <v>161</v>
      </c>
      <c r="K67" s="20">
        <v>1688</v>
      </c>
      <c r="L67" s="20">
        <v>204</v>
      </c>
      <c r="M67" s="20">
        <v>15</v>
      </c>
      <c r="N67" s="20">
        <v>67</v>
      </c>
      <c r="O67" s="20">
        <v>2</v>
      </c>
      <c r="P67" s="20">
        <v>713</v>
      </c>
      <c r="Q67" s="20">
        <f t="shared" si="0"/>
        <v>6966</v>
      </c>
      <c r="R67" s="48">
        <v>29</v>
      </c>
      <c r="S67" s="48">
        <v>43</v>
      </c>
      <c r="T67" s="20">
        <v>8840</v>
      </c>
      <c r="U67" s="20">
        <v>27461</v>
      </c>
      <c r="V67" s="20">
        <v>169168</v>
      </c>
      <c r="X67" s="20"/>
    </row>
    <row r="68" spans="2:24" ht="16.5" customHeight="1" x14ac:dyDescent="0.2">
      <c r="B68" s="21">
        <v>39508</v>
      </c>
      <c r="C68">
        <v>79</v>
      </c>
      <c r="D68">
        <v>39</v>
      </c>
      <c r="E68">
        <v>8</v>
      </c>
      <c r="F68">
        <v>21</v>
      </c>
      <c r="G68" s="20">
        <v>44</v>
      </c>
      <c r="H68" s="20">
        <v>6</v>
      </c>
      <c r="I68" s="20">
        <v>4843</v>
      </c>
      <c r="J68" s="20">
        <v>179</v>
      </c>
      <c r="K68" s="20">
        <v>1785</v>
      </c>
      <c r="L68" s="20">
        <v>187</v>
      </c>
      <c r="M68" s="20">
        <v>12</v>
      </c>
      <c r="N68" s="20">
        <v>82</v>
      </c>
      <c r="O68" s="20">
        <v>1</v>
      </c>
      <c r="P68" s="20">
        <v>932</v>
      </c>
      <c r="Q68" s="20">
        <f t="shared" si="0"/>
        <v>8218</v>
      </c>
      <c r="R68" s="48">
        <v>21</v>
      </c>
      <c r="S68" s="48">
        <v>41</v>
      </c>
      <c r="T68" s="20">
        <v>10785</v>
      </c>
      <c r="U68" s="20">
        <v>29835</v>
      </c>
      <c r="V68" s="20">
        <v>169236</v>
      </c>
      <c r="X68" s="20"/>
    </row>
    <row r="69" spans="2:24" ht="16.5" customHeight="1" x14ac:dyDescent="0.2">
      <c r="B69" s="21">
        <v>39539</v>
      </c>
      <c r="C69">
        <v>99</v>
      </c>
      <c r="D69">
        <v>59</v>
      </c>
      <c r="E69">
        <v>10</v>
      </c>
      <c r="F69">
        <v>28</v>
      </c>
      <c r="G69" s="20">
        <v>55</v>
      </c>
      <c r="H69" s="20">
        <v>7</v>
      </c>
      <c r="I69" s="20">
        <v>960</v>
      </c>
      <c r="J69" s="20">
        <v>269</v>
      </c>
      <c r="K69" s="20">
        <v>2014</v>
      </c>
      <c r="L69" s="20">
        <v>261</v>
      </c>
      <c r="M69" s="20">
        <v>20</v>
      </c>
      <c r="N69" s="20">
        <v>104</v>
      </c>
      <c r="O69" s="20">
        <v>2</v>
      </c>
      <c r="P69" s="20">
        <v>288</v>
      </c>
      <c r="Q69" s="20">
        <f t="shared" si="0"/>
        <v>4176</v>
      </c>
      <c r="R69" s="48">
        <v>28</v>
      </c>
      <c r="S69" s="48">
        <v>56</v>
      </c>
      <c r="T69" s="20">
        <v>6468</v>
      </c>
      <c r="U69" s="20">
        <v>26349</v>
      </c>
      <c r="V69" s="20">
        <v>178564</v>
      </c>
      <c r="X69" s="20"/>
    </row>
    <row r="70" spans="2:24" ht="16.5" customHeight="1" x14ac:dyDescent="0.2">
      <c r="B70" s="21">
        <v>39569</v>
      </c>
      <c r="C70">
        <v>64</v>
      </c>
      <c r="D70">
        <v>49</v>
      </c>
      <c r="E70">
        <v>5</v>
      </c>
      <c r="F70">
        <v>31</v>
      </c>
      <c r="G70" s="20">
        <v>42</v>
      </c>
      <c r="H70" s="20">
        <v>6</v>
      </c>
      <c r="I70" s="20">
        <v>2548</v>
      </c>
      <c r="J70" s="20">
        <v>190</v>
      </c>
      <c r="K70" s="20">
        <v>1629</v>
      </c>
      <c r="L70" s="20">
        <v>192</v>
      </c>
      <c r="M70" s="20">
        <v>14</v>
      </c>
      <c r="N70" s="20">
        <v>97</v>
      </c>
      <c r="O70" s="20">
        <v>0</v>
      </c>
      <c r="P70" s="20">
        <v>275</v>
      </c>
      <c r="Q70" s="20">
        <f t="shared" si="0"/>
        <v>5142</v>
      </c>
      <c r="R70" s="48">
        <v>31</v>
      </c>
      <c r="S70" s="48">
        <v>33</v>
      </c>
      <c r="T70" s="20">
        <v>7150</v>
      </c>
      <c r="U70" s="20">
        <v>24122</v>
      </c>
      <c r="V70" s="20">
        <v>164689</v>
      </c>
      <c r="X70" s="20"/>
    </row>
    <row r="71" spans="2:24" ht="16.5" customHeight="1" x14ac:dyDescent="0.2">
      <c r="B71" s="21">
        <v>39600</v>
      </c>
      <c r="C71">
        <v>83</v>
      </c>
      <c r="D71">
        <v>39</v>
      </c>
      <c r="E71">
        <v>4</v>
      </c>
      <c r="F71">
        <v>11</v>
      </c>
      <c r="G71" s="20">
        <v>38</v>
      </c>
      <c r="H71" s="20">
        <v>5</v>
      </c>
      <c r="I71" s="20">
        <v>1539</v>
      </c>
      <c r="J71" s="20">
        <v>175</v>
      </c>
      <c r="K71" s="20">
        <v>1907</v>
      </c>
      <c r="L71" s="20">
        <v>219</v>
      </c>
      <c r="M71" s="20">
        <v>12</v>
      </c>
      <c r="N71" s="20">
        <v>78</v>
      </c>
      <c r="O71" s="20">
        <v>1</v>
      </c>
      <c r="P71" s="20">
        <v>391</v>
      </c>
      <c r="Q71" s="20">
        <f t="shared" si="0"/>
        <v>4502</v>
      </c>
      <c r="R71" s="48">
        <v>11</v>
      </c>
      <c r="S71" s="48">
        <v>29</v>
      </c>
      <c r="T71" s="20">
        <v>6444</v>
      </c>
      <c r="U71" s="20">
        <v>23293</v>
      </c>
      <c r="V71" s="20">
        <v>161193</v>
      </c>
      <c r="X71" s="20"/>
    </row>
    <row r="72" spans="2:24" ht="16.5" customHeight="1" x14ac:dyDescent="0.2">
      <c r="B72" s="21">
        <v>39630</v>
      </c>
      <c r="C72">
        <v>97</v>
      </c>
      <c r="D72">
        <v>51</v>
      </c>
      <c r="E72">
        <v>4</v>
      </c>
      <c r="F72">
        <v>19</v>
      </c>
      <c r="G72" s="20">
        <v>45</v>
      </c>
      <c r="H72" s="20">
        <v>12</v>
      </c>
      <c r="I72" s="20">
        <v>1136</v>
      </c>
      <c r="J72" s="20">
        <v>261</v>
      </c>
      <c r="K72" s="20">
        <v>2084</v>
      </c>
      <c r="L72" s="20">
        <v>202</v>
      </c>
      <c r="M72" s="20">
        <v>15</v>
      </c>
      <c r="N72" s="20">
        <v>113</v>
      </c>
      <c r="O72" s="20">
        <v>0</v>
      </c>
      <c r="P72" s="20">
        <v>252</v>
      </c>
      <c r="Q72" s="20">
        <f t="shared" si="0"/>
        <v>4291</v>
      </c>
      <c r="R72" s="48">
        <v>19</v>
      </c>
      <c r="S72" s="48">
        <v>44</v>
      </c>
      <c r="T72" s="20">
        <v>6428</v>
      </c>
      <c r="U72" s="20">
        <v>26057</v>
      </c>
      <c r="V72" s="20">
        <v>175620</v>
      </c>
      <c r="X72" s="20"/>
    </row>
    <row r="73" spans="2:24" ht="16.5" customHeight="1" x14ac:dyDescent="0.2">
      <c r="B73" s="21">
        <v>39661</v>
      </c>
      <c r="C73">
        <v>50</v>
      </c>
      <c r="D73">
        <v>31</v>
      </c>
      <c r="E73">
        <v>2</v>
      </c>
      <c r="F73">
        <v>11</v>
      </c>
      <c r="G73" s="20">
        <v>31</v>
      </c>
      <c r="H73" s="20">
        <v>2</v>
      </c>
      <c r="I73" s="20">
        <v>2</v>
      </c>
      <c r="J73" s="20">
        <v>144</v>
      </c>
      <c r="K73" s="20">
        <v>1168</v>
      </c>
      <c r="L73" s="20">
        <v>171</v>
      </c>
      <c r="M73" s="20">
        <v>5</v>
      </c>
      <c r="N73" s="20">
        <v>63</v>
      </c>
      <c r="O73" s="20">
        <v>1</v>
      </c>
      <c r="P73" s="20">
        <v>164</v>
      </c>
      <c r="Q73" s="20">
        <f t="shared" si="0"/>
        <v>1845</v>
      </c>
      <c r="R73" s="48">
        <v>11</v>
      </c>
      <c r="S73" s="48">
        <v>34</v>
      </c>
      <c r="T73" s="20">
        <v>3129</v>
      </c>
      <c r="U73" s="20">
        <v>15832</v>
      </c>
      <c r="V73" s="20">
        <v>90366</v>
      </c>
      <c r="X73" s="20"/>
    </row>
    <row r="74" spans="2:24" x14ac:dyDescent="0.2">
      <c r="B74" s="21">
        <v>39692</v>
      </c>
      <c r="C74">
        <v>80</v>
      </c>
      <c r="D74">
        <v>43</v>
      </c>
      <c r="E74">
        <v>7</v>
      </c>
      <c r="F74">
        <v>16</v>
      </c>
      <c r="G74" s="20">
        <v>17</v>
      </c>
      <c r="H74" s="20">
        <v>5</v>
      </c>
      <c r="I74" s="20">
        <v>6</v>
      </c>
      <c r="J74" s="20">
        <v>158</v>
      </c>
      <c r="K74" s="20">
        <v>1240</v>
      </c>
      <c r="L74" s="20">
        <v>171</v>
      </c>
      <c r="M74" s="20">
        <v>14</v>
      </c>
      <c r="N74" s="20">
        <v>79</v>
      </c>
      <c r="O74" s="20">
        <v>1</v>
      </c>
      <c r="P74" s="20">
        <v>122</v>
      </c>
      <c r="Q74" s="20">
        <f t="shared" si="0"/>
        <v>1959</v>
      </c>
      <c r="R74" s="48">
        <v>16</v>
      </c>
      <c r="S74" s="48">
        <v>27</v>
      </c>
      <c r="T74" s="20">
        <v>3176</v>
      </c>
      <c r="U74" s="20">
        <v>15962</v>
      </c>
      <c r="V74" s="20">
        <v>98482</v>
      </c>
      <c r="X74" s="20"/>
    </row>
    <row r="75" spans="2:24" x14ac:dyDescent="0.2">
      <c r="B75" s="21">
        <v>39722</v>
      </c>
      <c r="C75">
        <v>79</v>
      </c>
      <c r="D75">
        <v>41</v>
      </c>
      <c r="E75">
        <v>8</v>
      </c>
      <c r="F75">
        <v>22</v>
      </c>
      <c r="G75" s="20">
        <v>32</v>
      </c>
      <c r="H75" s="20">
        <v>1</v>
      </c>
      <c r="I75" s="20">
        <v>55</v>
      </c>
      <c r="J75" s="20">
        <v>141</v>
      </c>
      <c r="K75" s="20">
        <v>1388</v>
      </c>
      <c r="L75" s="20">
        <v>156</v>
      </c>
      <c r="M75" s="20">
        <v>8</v>
      </c>
      <c r="N75" s="20">
        <v>88</v>
      </c>
      <c r="O75" s="20">
        <v>1</v>
      </c>
      <c r="P75" s="20">
        <v>190</v>
      </c>
      <c r="Q75" s="20">
        <f t="shared" si="0"/>
        <v>2210</v>
      </c>
      <c r="R75" s="48">
        <v>22</v>
      </c>
      <c r="S75" s="48">
        <v>25</v>
      </c>
      <c r="T75" s="20">
        <v>3686</v>
      </c>
      <c r="U75" s="20">
        <v>17276</v>
      </c>
      <c r="V75" s="20">
        <v>112641</v>
      </c>
      <c r="X75" s="20"/>
    </row>
    <row r="76" spans="2:24" x14ac:dyDescent="0.2">
      <c r="B76" s="21">
        <v>39753</v>
      </c>
      <c r="C76">
        <v>48</v>
      </c>
      <c r="D76">
        <v>36</v>
      </c>
      <c r="E76">
        <v>2</v>
      </c>
      <c r="F76">
        <v>12</v>
      </c>
      <c r="G76" s="20">
        <v>26</v>
      </c>
      <c r="H76" s="20">
        <v>4</v>
      </c>
      <c r="I76" s="20">
        <v>70</v>
      </c>
      <c r="J76" s="20">
        <v>124</v>
      </c>
      <c r="K76" s="20">
        <v>974</v>
      </c>
      <c r="L76" s="20">
        <v>158</v>
      </c>
      <c r="M76" s="20">
        <v>6</v>
      </c>
      <c r="N76" s="20">
        <v>62</v>
      </c>
      <c r="O76" s="20">
        <v>2</v>
      </c>
      <c r="P76" s="20">
        <v>123</v>
      </c>
      <c r="Q76" s="20">
        <f t="shared" si="0"/>
        <v>1647</v>
      </c>
      <c r="R76" s="48">
        <v>12</v>
      </c>
      <c r="S76" s="48">
        <v>19</v>
      </c>
      <c r="T76" s="20">
        <v>2601</v>
      </c>
      <c r="U76" s="20">
        <v>13205</v>
      </c>
      <c r="V76" s="20">
        <v>88482</v>
      </c>
      <c r="X76" s="20"/>
    </row>
    <row r="77" spans="2:24" x14ac:dyDescent="0.2">
      <c r="B77" s="21">
        <v>39783</v>
      </c>
      <c r="C77">
        <v>67</v>
      </c>
      <c r="D77">
        <v>31</v>
      </c>
      <c r="E77">
        <v>4</v>
      </c>
      <c r="F77">
        <v>6</v>
      </c>
      <c r="G77" s="20">
        <v>11</v>
      </c>
      <c r="H77" s="20">
        <v>2</v>
      </c>
      <c r="I77" s="20">
        <v>32</v>
      </c>
      <c r="J77" s="20">
        <v>106</v>
      </c>
      <c r="K77" s="20">
        <v>1111</v>
      </c>
      <c r="L77" s="20">
        <v>93</v>
      </c>
      <c r="M77" s="20">
        <v>6</v>
      </c>
      <c r="N77" s="20">
        <v>56</v>
      </c>
      <c r="O77" s="20">
        <v>0</v>
      </c>
      <c r="P77" s="20">
        <v>77</v>
      </c>
      <c r="Q77" s="20">
        <f t="shared" si="0"/>
        <v>1602</v>
      </c>
      <c r="R77" s="48">
        <v>6</v>
      </c>
      <c r="S77" s="48">
        <v>15</v>
      </c>
      <c r="T77" s="20">
        <v>2576</v>
      </c>
      <c r="U77" s="20">
        <v>13992</v>
      </c>
      <c r="V77" s="20">
        <v>102066</v>
      </c>
      <c r="X77" s="20"/>
    </row>
    <row r="78" spans="2:24" x14ac:dyDescent="0.2">
      <c r="B78" s="21">
        <v>39814</v>
      </c>
      <c r="C78">
        <v>48</v>
      </c>
      <c r="D78">
        <v>25</v>
      </c>
      <c r="E78">
        <v>0</v>
      </c>
      <c r="F78">
        <v>65</v>
      </c>
      <c r="G78" s="20">
        <v>20</v>
      </c>
      <c r="H78" s="20">
        <v>2</v>
      </c>
      <c r="I78" s="20">
        <v>5</v>
      </c>
      <c r="J78" s="20">
        <v>98</v>
      </c>
      <c r="K78" s="20">
        <v>914</v>
      </c>
      <c r="L78" s="20">
        <v>117</v>
      </c>
      <c r="M78" s="20">
        <v>5</v>
      </c>
      <c r="N78" s="20">
        <v>55</v>
      </c>
      <c r="O78" s="20">
        <v>1</v>
      </c>
      <c r="P78" s="20">
        <v>84</v>
      </c>
      <c r="Q78" s="20">
        <f t="shared" si="0"/>
        <v>1439</v>
      </c>
      <c r="R78" s="48">
        <v>10</v>
      </c>
      <c r="S78" s="48">
        <v>18</v>
      </c>
      <c r="T78" s="20">
        <v>2274</v>
      </c>
      <c r="U78" s="20">
        <v>11470</v>
      </c>
      <c r="V78" s="20">
        <v>78752</v>
      </c>
      <c r="X78" s="20"/>
    </row>
    <row r="79" spans="2:24" x14ac:dyDescent="0.2">
      <c r="B79" s="21">
        <v>39845</v>
      </c>
      <c r="C79">
        <v>45</v>
      </c>
      <c r="D79">
        <v>28</v>
      </c>
      <c r="E79">
        <v>5</v>
      </c>
      <c r="F79">
        <v>102</v>
      </c>
      <c r="G79" s="20">
        <v>19</v>
      </c>
      <c r="H79" s="20">
        <v>6</v>
      </c>
      <c r="I79" s="20">
        <v>1</v>
      </c>
      <c r="J79" s="20">
        <v>93</v>
      </c>
      <c r="K79" s="20">
        <v>856</v>
      </c>
      <c r="L79" s="20">
        <v>103</v>
      </c>
      <c r="M79" s="20">
        <v>8</v>
      </c>
      <c r="N79" s="20">
        <v>53</v>
      </c>
      <c r="O79" s="20">
        <v>2</v>
      </c>
      <c r="P79" s="20">
        <v>71</v>
      </c>
      <c r="Q79" s="20">
        <f t="shared" ref="Q79:Q142" si="1">SUM(C79:P79)</f>
        <v>1392</v>
      </c>
      <c r="R79" s="48">
        <v>12</v>
      </c>
      <c r="S79" s="48">
        <v>23</v>
      </c>
      <c r="T79" s="20">
        <v>2157</v>
      </c>
      <c r="U79" s="20">
        <v>11115</v>
      </c>
      <c r="V79" s="20">
        <v>81774</v>
      </c>
      <c r="X79" s="20"/>
    </row>
    <row r="80" spans="2:24" x14ac:dyDescent="0.2">
      <c r="B80" s="21">
        <v>39873</v>
      </c>
      <c r="C80">
        <v>57</v>
      </c>
      <c r="D80">
        <v>37</v>
      </c>
      <c r="E80">
        <v>3</v>
      </c>
      <c r="F80">
        <v>84</v>
      </c>
      <c r="G80" s="20">
        <v>28</v>
      </c>
      <c r="H80" s="20">
        <v>2</v>
      </c>
      <c r="I80" s="20">
        <v>549</v>
      </c>
      <c r="J80" s="20">
        <v>99</v>
      </c>
      <c r="K80" s="20">
        <v>1110</v>
      </c>
      <c r="L80" s="20">
        <v>107</v>
      </c>
      <c r="M80" s="20">
        <v>12</v>
      </c>
      <c r="N80" s="20">
        <v>58</v>
      </c>
      <c r="O80" s="20">
        <v>0</v>
      </c>
      <c r="P80" s="20">
        <v>98</v>
      </c>
      <c r="Q80" s="20">
        <f t="shared" si="1"/>
        <v>2244</v>
      </c>
      <c r="R80" s="48">
        <v>8</v>
      </c>
      <c r="S80" s="48">
        <v>16</v>
      </c>
      <c r="T80" s="20">
        <v>3242</v>
      </c>
      <c r="U80" s="20">
        <v>13806</v>
      </c>
      <c r="V80" s="20">
        <v>101828</v>
      </c>
      <c r="X80" s="20"/>
    </row>
    <row r="81" spans="2:24" x14ac:dyDescent="0.2">
      <c r="B81" s="21">
        <v>39904</v>
      </c>
      <c r="C81">
        <v>62</v>
      </c>
      <c r="D81">
        <v>38</v>
      </c>
      <c r="E81">
        <v>3</v>
      </c>
      <c r="F81">
        <v>89</v>
      </c>
      <c r="G81" s="20">
        <v>20</v>
      </c>
      <c r="H81" s="20">
        <v>4</v>
      </c>
      <c r="I81" s="20">
        <v>775</v>
      </c>
      <c r="J81" s="20">
        <v>114</v>
      </c>
      <c r="K81" s="20">
        <v>935</v>
      </c>
      <c r="L81" s="20">
        <v>129</v>
      </c>
      <c r="M81" s="20">
        <v>8</v>
      </c>
      <c r="N81" s="20">
        <v>68</v>
      </c>
      <c r="O81" s="20">
        <v>1</v>
      </c>
      <c r="P81" s="20">
        <v>160</v>
      </c>
      <c r="Q81" s="20">
        <f t="shared" si="1"/>
        <v>2406</v>
      </c>
      <c r="R81" s="48">
        <v>5</v>
      </c>
      <c r="S81" s="48">
        <v>15</v>
      </c>
      <c r="T81" s="20">
        <v>3287</v>
      </c>
      <c r="U81" s="20">
        <v>13221</v>
      </c>
      <c r="V81" s="20">
        <v>91485</v>
      </c>
      <c r="X81" s="20"/>
    </row>
    <row r="82" spans="2:24" x14ac:dyDescent="0.2">
      <c r="B82" s="21">
        <v>39934</v>
      </c>
      <c r="C82">
        <v>57</v>
      </c>
      <c r="D82">
        <v>37</v>
      </c>
      <c r="E82">
        <v>4</v>
      </c>
      <c r="F82">
        <v>92</v>
      </c>
      <c r="G82" s="20">
        <v>30</v>
      </c>
      <c r="H82" s="20">
        <v>1</v>
      </c>
      <c r="I82" s="20">
        <v>89</v>
      </c>
      <c r="J82" s="20">
        <v>117</v>
      </c>
      <c r="K82" s="20">
        <v>1049</v>
      </c>
      <c r="L82" s="20">
        <v>115</v>
      </c>
      <c r="M82" s="20">
        <v>9</v>
      </c>
      <c r="N82" s="20">
        <v>64</v>
      </c>
      <c r="O82" s="20">
        <v>1</v>
      </c>
      <c r="P82" s="20">
        <v>131</v>
      </c>
      <c r="Q82" s="20">
        <f t="shared" si="1"/>
        <v>1796</v>
      </c>
      <c r="R82" s="48">
        <v>8</v>
      </c>
      <c r="S82" s="48">
        <v>29</v>
      </c>
      <c r="T82" s="20">
        <v>2820</v>
      </c>
      <c r="U82" s="20">
        <v>13046</v>
      </c>
      <c r="V82" s="20">
        <v>96481</v>
      </c>
      <c r="X82" s="20"/>
    </row>
    <row r="83" spans="2:24" x14ac:dyDescent="0.2">
      <c r="B83" s="21">
        <v>39965</v>
      </c>
      <c r="C83">
        <v>81</v>
      </c>
      <c r="D83">
        <v>36</v>
      </c>
      <c r="E83">
        <v>8</v>
      </c>
      <c r="F83">
        <v>129</v>
      </c>
      <c r="G83" s="20">
        <v>35</v>
      </c>
      <c r="H83" s="20">
        <v>3</v>
      </c>
      <c r="I83" s="20">
        <v>6</v>
      </c>
      <c r="J83" s="20">
        <v>146</v>
      </c>
      <c r="K83" s="20">
        <v>1480</v>
      </c>
      <c r="L83" s="20">
        <v>169</v>
      </c>
      <c r="M83" s="20">
        <v>5</v>
      </c>
      <c r="N83" s="20">
        <v>74</v>
      </c>
      <c r="O83" s="20">
        <v>1</v>
      </c>
      <c r="P83" s="20">
        <v>222</v>
      </c>
      <c r="Q83" s="20">
        <f t="shared" si="1"/>
        <v>2395</v>
      </c>
      <c r="R83" s="48">
        <v>17</v>
      </c>
      <c r="S83" s="48">
        <v>30</v>
      </c>
      <c r="T83" s="20">
        <v>2448</v>
      </c>
      <c r="U83" s="20">
        <v>10831</v>
      </c>
      <c r="V83" s="20">
        <v>128089</v>
      </c>
      <c r="X83" s="20"/>
    </row>
    <row r="84" spans="2:24" x14ac:dyDescent="0.2">
      <c r="B84" s="21">
        <v>39995</v>
      </c>
      <c r="C84">
        <v>108</v>
      </c>
      <c r="D84">
        <v>36</v>
      </c>
      <c r="E84">
        <v>7</v>
      </c>
      <c r="F84">
        <v>171</v>
      </c>
      <c r="G84" s="20">
        <v>42</v>
      </c>
      <c r="H84" s="20">
        <v>7</v>
      </c>
      <c r="I84" s="20">
        <v>6</v>
      </c>
      <c r="J84" s="20">
        <v>173</v>
      </c>
      <c r="K84" s="20">
        <v>1797</v>
      </c>
      <c r="L84" s="20">
        <v>183</v>
      </c>
      <c r="M84" s="20">
        <v>8</v>
      </c>
      <c r="N84" s="20">
        <v>98</v>
      </c>
      <c r="O84" s="20">
        <v>1</v>
      </c>
      <c r="P84" s="20">
        <v>298</v>
      </c>
      <c r="Q84" s="20">
        <f t="shared" si="1"/>
        <v>2935</v>
      </c>
      <c r="R84" s="48">
        <v>13</v>
      </c>
      <c r="S84" s="48">
        <v>47</v>
      </c>
      <c r="T84" s="20">
        <v>4454</v>
      </c>
      <c r="U84" s="20">
        <v>20778</v>
      </c>
      <c r="V84" s="20">
        <v>144137</v>
      </c>
      <c r="X84" s="20"/>
    </row>
    <row r="85" spans="2:24" x14ac:dyDescent="0.2">
      <c r="B85" s="21">
        <v>40026</v>
      </c>
      <c r="C85">
        <v>64</v>
      </c>
      <c r="D85">
        <v>32</v>
      </c>
      <c r="E85">
        <v>5</v>
      </c>
      <c r="F85">
        <v>123</v>
      </c>
      <c r="G85" s="20">
        <v>28</v>
      </c>
      <c r="H85" s="20">
        <v>5</v>
      </c>
      <c r="I85" s="20">
        <v>5</v>
      </c>
      <c r="J85" s="20">
        <v>127</v>
      </c>
      <c r="K85" s="20">
        <v>1041</v>
      </c>
      <c r="L85" s="20">
        <v>151</v>
      </c>
      <c r="M85" s="20">
        <v>11</v>
      </c>
      <c r="N85" s="20">
        <v>68</v>
      </c>
      <c r="O85" s="20">
        <v>2</v>
      </c>
      <c r="P85" s="20">
        <v>113</v>
      </c>
      <c r="Q85" s="20">
        <f t="shared" si="1"/>
        <v>1775</v>
      </c>
      <c r="R85" s="48">
        <v>16</v>
      </c>
      <c r="S85" s="48">
        <v>24</v>
      </c>
      <c r="T85" s="20">
        <v>2729</v>
      </c>
      <c r="U85" s="20">
        <v>13781</v>
      </c>
      <c r="V85" s="20">
        <v>80813</v>
      </c>
      <c r="X85" s="20"/>
    </row>
    <row r="86" spans="2:24" x14ac:dyDescent="0.2">
      <c r="B86" s="21">
        <v>40057</v>
      </c>
      <c r="C86">
        <v>87</v>
      </c>
      <c r="D86">
        <v>35</v>
      </c>
      <c r="E86">
        <v>2</v>
      </c>
      <c r="F86">
        <v>124</v>
      </c>
      <c r="G86" s="20">
        <v>31</v>
      </c>
      <c r="H86" s="20">
        <v>6</v>
      </c>
      <c r="I86" s="20">
        <v>8</v>
      </c>
      <c r="J86" s="20">
        <v>138</v>
      </c>
      <c r="K86" s="20">
        <v>1406</v>
      </c>
      <c r="L86" s="20">
        <v>148</v>
      </c>
      <c r="M86" s="20">
        <v>11</v>
      </c>
      <c r="N86" s="20">
        <v>90</v>
      </c>
      <c r="O86" s="20">
        <v>1</v>
      </c>
      <c r="P86" s="20">
        <v>136</v>
      </c>
      <c r="Q86" s="20">
        <f t="shared" si="1"/>
        <v>2223</v>
      </c>
      <c r="R86" s="48">
        <v>21</v>
      </c>
      <c r="S86" s="48">
        <v>36</v>
      </c>
      <c r="T86" s="20">
        <v>3400</v>
      </c>
      <c r="U86" s="20">
        <v>16800</v>
      </c>
      <c r="V86" s="20">
        <v>103324</v>
      </c>
      <c r="X86" s="20"/>
    </row>
    <row r="87" spans="2:24" x14ac:dyDescent="0.2">
      <c r="B87" s="21">
        <v>40087</v>
      </c>
      <c r="C87">
        <v>115</v>
      </c>
      <c r="D87">
        <v>40</v>
      </c>
      <c r="E87">
        <v>5</v>
      </c>
      <c r="F87">
        <v>139</v>
      </c>
      <c r="G87" s="20">
        <v>35</v>
      </c>
      <c r="H87" s="20">
        <v>6</v>
      </c>
      <c r="I87" s="20">
        <v>5</v>
      </c>
      <c r="J87" s="20">
        <v>155</v>
      </c>
      <c r="K87" s="20">
        <v>1592</v>
      </c>
      <c r="L87" s="20">
        <v>172</v>
      </c>
      <c r="M87" s="20">
        <v>15</v>
      </c>
      <c r="N87" s="20">
        <v>124</v>
      </c>
      <c r="O87" s="20">
        <v>1</v>
      </c>
      <c r="P87" s="20">
        <v>148</v>
      </c>
      <c r="Q87" s="20">
        <f t="shared" si="1"/>
        <v>2552</v>
      </c>
      <c r="R87" s="48">
        <v>22</v>
      </c>
      <c r="S87" s="48">
        <v>36</v>
      </c>
      <c r="T87" s="20">
        <v>3866</v>
      </c>
      <c r="U87" s="20">
        <v>19972</v>
      </c>
      <c r="V87" s="20">
        <v>127621</v>
      </c>
      <c r="X87" s="20"/>
    </row>
    <row r="88" spans="2:24" x14ac:dyDescent="0.2">
      <c r="B88" s="21">
        <v>40118</v>
      </c>
      <c r="C88">
        <v>88</v>
      </c>
      <c r="D88">
        <v>52</v>
      </c>
      <c r="E88">
        <v>3</v>
      </c>
      <c r="F88">
        <v>115</v>
      </c>
      <c r="G88" s="20">
        <v>32</v>
      </c>
      <c r="H88" s="20">
        <v>7</v>
      </c>
      <c r="I88" s="20">
        <v>8</v>
      </c>
      <c r="J88" s="20">
        <v>140</v>
      </c>
      <c r="K88" s="20">
        <v>1244</v>
      </c>
      <c r="L88" s="20">
        <v>155</v>
      </c>
      <c r="M88" s="20">
        <v>13</v>
      </c>
      <c r="N88" s="20">
        <v>93</v>
      </c>
      <c r="O88" s="20">
        <v>1</v>
      </c>
      <c r="P88" s="20">
        <v>114</v>
      </c>
      <c r="Q88" s="20">
        <f t="shared" si="1"/>
        <v>2065</v>
      </c>
      <c r="R88" s="48">
        <v>19</v>
      </c>
      <c r="S88" s="48">
        <v>38</v>
      </c>
      <c r="T88" s="20">
        <v>3234</v>
      </c>
      <c r="U88" s="20">
        <v>16437</v>
      </c>
      <c r="V88" s="20">
        <v>112833</v>
      </c>
      <c r="X88" s="20"/>
    </row>
    <row r="89" spans="2:24" x14ac:dyDescent="0.2">
      <c r="B89" s="21">
        <v>40148</v>
      </c>
      <c r="C89">
        <v>95</v>
      </c>
      <c r="D89">
        <v>46</v>
      </c>
      <c r="E89">
        <v>7</v>
      </c>
      <c r="F89">
        <v>92</v>
      </c>
      <c r="G89" s="20">
        <v>24</v>
      </c>
      <c r="H89" s="20">
        <v>5</v>
      </c>
      <c r="I89" s="20">
        <v>11</v>
      </c>
      <c r="J89" s="20">
        <v>106</v>
      </c>
      <c r="K89" s="20">
        <v>1294</v>
      </c>
      <c r="L89" s="20">
        <v>110</v>
      </c>
      <c r="M89" s="20">
        <v>7</v>
      </c>
      <c r="N89" s="20">
        <v>83</v>
      </c>
      <c r="O89" s="20">
        <v>1</v>
      </c>
      <c r="P89" s="20">
        <v>172</v>
      </c>
      <c r="Q89" s="20">
        <f t="shared" si="1"/>
        <v>2053</v>
      </c>
      <c r="R89" s="48">
        <v>5</v>
      </c>
      <c r="S89" s="48">
        <v>22</v>
      </c>
      <c r="T89" s="20">
        <v>3191</v>
      </c>
      <c r="U89" s="20">
        <v>16828</v>
      </c>
      <c r="V89" s="20">
        <v>115890</v>
      </c>
      <c r="X89" s="20"/>
    </row>
    <row r="90" spans="2:24" x14ac:dyDescent="0.2">
      <c r="B90" s="21">
        <v>40179</v>
      </c>
      <c r="C90">
        <v>65</v>
      </c>
      <c r="D90">
        <v>31</v>
      </c>
      <c r="E90">
        <v>4</v>
      </c>
      <c r="F90">
        <v>104</v>
      </c>
      <c r="G90" s="20">
        <v>24</v>
      </c>
      <c r="H90" s="20">
        <v>5</v>
      </c>
      <c r="I90" s="20">
        <v>7</v>
      </c>
      <c r="J90" s="20">
        <v>109</v>
      </c>
      <c r="K90" s="20">
        <v>1048</v>
      </c>
      <c r="L90" s="20">
        <v>119</v>
      </c>
      <c r="M90" s="20">
        <v>7</v>
      </c>
      <c r="N90" s="20">
        <v>72</v>
      </c>
      <c r="O90" s="20">
        <v>2</v>
      </c>
      <c r="P90" s="20">
        <v>156</v>
      </c>
      <c r="Q90" s="20">
        <f t="shared" si="1"/>
        <v>1753</v>
      </c>
      <c r="R90" s="48">
        <v>13</v>
      </c>
      <c r="S90" s="48">
        <v>20</v>
      </c>
      <c r="T90" s="20">
        <v>2705</v>
      </c>
      <c r="U90" s="20">
        <v>13564</v>
      </c>
      <c r="V90" s="20">
        <v>90683</v>
      </c>
      <c r="W90" s="20"/>
      <c r="X90" s="20"/>
    </row>
    <row r="91" spans="2:24" x14ac:dyDescent="0.2">
      <c r="B91" s="21">
        <v>40210</v>
      </c>
      <c r="C91">
        <v>85</v>
      </c>
      <c r="D91">
        <v>31</v>
      </c>
      <c r="E91">
        <v>5</v>
      </c>
      <c r="F91">
        <v>125</v>
      </c>
      <c r="G91" s="20">
        <v>25</v>
      </c>
      <c r="H91" s="20">
        <v>5</v>
      </c>
      <c r="I91" s="20">
        <v>5</v>
      </c>
      <c r="J91" s="20">
        <v>121</v>
      </c>
      <c r="K91" s="20">
        <v>1182</v>
      </c>
      <c r="L91" s="20">
        <v>156</v>
      </c>
      <c r="M91" s="20">
        <v>8</v>
      </c>
      <c r="N91" s="20">
        <v>85</v>
      </c>
      <c r="O91" s="20">
        <v>1</v>
      </c>
      <c r="P91" s="20">
        <v>206</v>
      </c>
      <c r="Q91" s="20">
        <f t="shared" si="1"/>
        <v>2040</v>
      </c>
      <c r="R91" s="48">
        <v>16</v>
      </c>
      <c r="S91" s="48">
        <v>16</v>
      </c>
      <c r="T91" s="20">
        <v>3393</v>
      </c>
      <c r="U91" s="20">
        <v>15938</v>
      </c>
      <c r="V91" s="20">
        <v>114657</v>
      </c>
      <c r="X91" s="20"/>
    </row>
    <row r="92" spans="2:24" x14ac:dyDescent="0.2">
      <c r="B92" s="21">
        <v>40238</v>
      </c>
      <c r="C92">
        <v>90</v>
      </c>
      <c r="D92">
        <v>45</v>
      </c>
      <c r="E92">
        <v>4</v>
      </c>
      <c r="F92">
        <v>143</v>
      </c>
      <c r="G92" s="20">
        <v>40</v>
      </c>
      <c r="H92" s="20">
        <v>10</v>
      </c>
      <c r="I92" s="20">
        <v>7</v>
      </c>
      <c r="J92" s="20">
        <v>183</v>
      </c>
      <c r="K92" s="20">
        <v>1533</v>
      </c>
      <c r="L92" s="20">
        <v>167</v>
      </c>
      <c r="M92" s="20">
        <v>10</v>
      </c>
      <c r="N92" s="20">
        <v>86</v>
      </c>
      <c r="O92" s="20">
        <v>1</v>
      </c>
      <c r="P92" s="20">
        <v>190</v>
      </c>
      <c r="Q92" s="20">
        <f t="shared" si="1"/>
        <v>2509</v>
      </c>
      <c r="R92" s="48">
        <v>21</v>
      </c>
      <c r="S92" s="48">
        <v>52</v>
      </c>
      <c r="T92" s="20">
        <v>4349</v>
      </c>
      <c r="U92" s="20">
        <v>19999</v>
      </c>
      <c r="V92" s="20">
        <v>155678</v>
      </c>
      <c r="X92" s="20"/>
    </row>
    <row r="93" spans="2:24" x14ac:dyDescent="0.2">
      <c r="B93" s="21">
        <v>40269</v>
      </c>
      <c r="C93">
        <v>69</v>
      </c>
      <c r="D93">
        <v>44</v>
      </c>
      <c r="E93">
        <v>4</v>
      </c>
      <c r="F93">
        <v>145</v>
      </c>
      <c r="G93" s="20">
        <v>24</v>
      </c>
      <c r="H93" s="20">
        <v>4</v>
      </c>
      <c r="I93" s="20">
        <v>4</v>
      </c>
      <c r="J93" s="20">
        <v>152</v>
      </c>
      <c r="K93" s="20">
        <v>1438</v>
      </c>
      <c r="L93" s="20">
        <v>180</v>
      </c>
      <c r="M93" s="20">
        <v>14</v>
      </c>
      <c r="N93" s="20">
        <v>94</v>
      </c>
      <c r="O93" s="20">
        <v>6</v>
      </c>
      <c r="P93" s="20">
        <v>214</v>
      </c>
      <c r="Q93" s="20">
        <f t="shared" si="1"/>
        <v>2392</v>
      </c>
      <c r="R93" s="48">
        <v>19</v>
      </c>
      <c r="S93" s="48">
        <v>40</v>
      </c>
      <c r="T93" s="20">
        <v>3732</v>
      </c>
      <c r="U93" s="20">
        <v>16913</v>
      </c>
      <c r="V93" s="20">
        <v>122913</v>
      </c>
      <c r="X93" s="20"/>
    </row>
    <row r="94" spans="2:24" x14ac:dyDescent="0.2">
      <c r="B94" s="21">
        <v>40299</v>
      </c>
      <c r="C94">
        <v>84</v>
      </c>
      <c r="D94">
        <v>34</v>
      </c>
      <c r="E94">
        <v>5</v>
      </c>
      <c r="F94">
        <v>141</v>
      </c>
      <c r="G94" s="20">
        <v>28</v>
      </c>
      <c r="H94" s="20">
        <v>7</v>
      </c>
      <c r="I94" s="20">
        <v>3</v>
      </c>
      <c r="J94" s="20">
        <v>156</v>
      </c>
      <c r="K94" s="20">
        <v>1388</v>
      </c>
      <c r="L94" s="20">
        <v>165</v>
      </c>
      <c r="M94" s="20">
        <v>15</v>
      </c>
      <c r="N94" s="20">
        <v>94</v>
      </c>
      <c r="O94" s="20">
        <v>1</v>
      </c>
      <c r="P94" s="20">
        <v>194</v>
      </c>
      <c r="Q94" s="20">
        <f t="shared" si="1"/>
        <v>2315</v>
      </c>
      <c r="R94" s="48">
        <v>18</v>
      </c>
      <c r="S94" s="48">
        <v>27</v>
      </c>
      <c r="T94" s="20">
        <v>3848</v>
      </c>
      <c r="U94" s="20">
        <v>17059</v>
      </c>
      <c r="V94" s="20">
        <v>135049</v>
      </c>
      <c r="X94" s="20"/>
    </row>
    <row r="95" spans="2:24" x14ac:dyDescent="0.2">
      <c r="B95" s="21">
        <v>40330</v>
      </c>
      <c r="C95">
        <v>104</v>
      </c>
      <c r="D95">
        <v>32</v>
      </c>
      <c r="E95">
        <v>8</v>
      </c>
      <c r="F95">
        <v>167</v>
      </c>
      <c r="G95" s="20">
        <v>51</v>
      </c>
      <c r="H95" s="20">
        <v>3</v>
      </c>
      <c r="I95" s="20">
        <v>7</v>
      </c>
      <c r="J95" s="20">
        <v>154</v>
      </c>
      <c r="K95" s="20">
        <v>1639</v>
      </c>
      <c r="L95" s="20">
        <v>212</v>
      </c>
      <c r="M95" s="20">
        <v>7</v>
      </c>
      <c r="N95" s="20">
        <v>113</v>
      </c>
      <c r="O95" s="20">
        <v>0</v>
      </c>
      <c r="P95" s="20">
        <v>305</v>
      </c>
      <c r="Q95" s="20">
        <f t="shared" si="1"/>
        <v>2802</v>
      </c>
      <c r="R95" s="48">
        <v>25</v>
      </c>
      <c r="S95" s="48">
        <v>33</v>
      </c>
      <c r="T95" s="20">
        <v>4549</v>
      </c>
      <c r="U95" s="20">
        <v>20150</v>
      </c>
      <c r="V95" s="20">
        <v>158589</v>
      </c>
      <c r="X95" s="20"/>
    </row>
    <row r="96" spans="2:24" x14ac:dyDescent="0.2">
      <c r="B96" s="21">
        <v>40360</v>
      </c>
      <c r="C96">
        <v>62</v>
      </c>
      <c r="D96">
        <v>23</v>
      </c>
      <c r="E96">
        <v>3</v>
      </c>
      <c r="F96">
        <v>110</v>
      </c>
      <c r="G96" s="20">
        <v>22</v>
      </c>
      <c r="H96" s="20">
        <v>7</v>
      </c>
      <c r="I96" s="20">
        <v>4</v>
      </c>
      <c r="J96" s="20">
        <v>111</v>
      </c>
      <c r="K96" s="20">
        <v>1162</v>
      </c>
      <c r="L96" s="20">
        <v>175</v>
      </c>
      <c r="M96" s="20">
        <v>8</v>
      </c>
      <c r="N96" s="20">
        <v>61</v>
      </c>
      <c r="O96" s="20">
        <v>1</v>
      </c>
      <c r="P96" s="20">
        <v>171</v>
      </c>
      <c r="Q96" s="20">
        <f t="shared" si="1"/>
        <v>1920</v>
      </c>
      <c r="R96" s="48">
        <v>8</v>
      </c>
      <c r="S96" s="48">
        <v>27</v>
      </c>
      <c r="T96" s="20">
        <v>3510</v>
      </c>
      <c r="U96" s="20">
        <v>14332</v>
      </c>
      <c r="V96" s="20">
        <v>112826</v>
      </c>
      <c r="X96" s="20"/>
    </row>
    <row r="97" spans="2:24" x14ac:dyDescent="0.2">
      <c r="B97" s="21">
        <v>40391</v>
      </c>
      <c r="C97">
        <v>52</v>
      </c>
      <c r="D97">
        <v>14</v>
      </c>
      <c r="E97">
        <v>3</v>
      </c>
      <c r="F97">
        <v>94</v>
      </c>
      <c r="G97" s="20">
        <v>27</v>
      </c>
      <c r="H97" s="20">
        <v>1</v>
      </c>
      <c r="I97" s="20">
        <v>3</v>
      </c>
      <c r="J97" s="20">
        <v>103</v>
      </c>
      <c r="K97" s="20">
        <v>796</v>
      </c>
      <c r="L97" s="20">
        <v>115</v>
      </c>
      <c r="M97" s="20">
        <v>5</v>
      </c>
      <c r="N97" s="20">
        <v>60</v>
      </c>
      <c r="O97" s="20">
        <v>2</v>
      </c>
      <c r="P97" s="20">
        <v>95</v>
      </c>
      <c r="Q97" s="20">
        <f t="shared" si="1"/>
        <v>1370</v>
      </c>
      <c r="R97" s="48">
        <v>5</v>
      </c>
      <c r="S97" s="48">
        <v>36</v>
      </c>
      <c r="T97" s="20">
        <v>2272</v>
      </c>
      <c r="U97" s="20">
        <v>9949</v>
      </c>
      <c r="V97" s="20">
        <v>64640</v>
      </c>
      <c r="X97" s="20"/>
    </row>
    <row r="98" spans="2:24" x14ac:dyDescent="0.2">
      <c r="B98" s="21">
        <v>40422</v>
      </c>
      <c r="C98">
        <v>54</v>
      </c>
      <c r="D98">
        <v>27</v>
      </c>
      <c r="E98">
        <v>4</v>
      </c>
      <c r="F98">
        <v>86</v>
      </c>
      <c r="G98" s="20">
        <v>23</v>
      </c>
      <c r="H98" s="20">
        <v>4</v>
      </c>
      <c r="I98" s="20">
        <v>8</v>
      </c>
      <c r="J98" s="20">
        <v>101</v>
      </c>
      <c r="K98" s="20">
        <v>951</v>
      </c>
      <c r="L98" s="20">
        <v>128</v>
      </c>
      <c r="M98" s="20">
        <v>9</v>
      </c>
      <c r="N98" s="20">
        <v>70</v>
      </c>
      <c r="O98" s="20">
        <v>0</v>
      </c>
      <c r="P98" s="20">
        <v>139</v>
      </c>
      <c r="Q98" s="20">
        <f t="shared" si="1"/>
        <v>1604</v>
      </c>
      <c r="R98" s="48">
        <v>15</v>
      </c>
      <c r="S98" s="48">
        <v>32</v>
      </c>
      <c r="T98" s="20">
        <v>2447</v>
      </c>
      <c r="U98" s="20">
        <v>10972</v>
      </c>
      <c r="V98" s="20">
        <v>72583</v>
      </c>
      <c r="X98" s="20"/>
    </row>
    <row r="99" spans="2:24" x14ac:dyDescent="0.2">
      <c r="B99" s="21">
        <v>40452</v>
      </c>
      <c r="C99">
        <v>65</v>
      </c>
      <c r="D99">
        <v>23</v>
      </c>
      <c r="E99">
        <v>1</v>
      </c>
      <c r="F99">
        <v>102</v>
      </c>
      <c r="G99" s="20">
        <v>17</v>
      </c>
      <c r="H99" s="20">
        <v>4</v>
      </c>
      <c r="I99" s="20">
        <v>4</v>
      </c>
      <c r="J99" s="20">
        <v>115</v>
      </c>
      <c r="K99" s="20">
        <v>1061</v>
      </c>
      <c r="L99" s="20">
        <v>136</v>
      </c>
      <c r="M99" s="20">
        <v>9</v>
      </c>
      <c r="N99" s="20">
        <v>92</v>
      </c>
      <c r="O99" s="20">
        <v>1</v>
      </c>
      <c r="P99" s="20">
        <v>104</v>
      </c>
      <c r="Q99" s="20">
        <f t="shared" si="1"/>
        <v>1734</v>
      </c>
      <c r="R99" s="48">
        <v>7</v>
      </c>
      <c r="S99" s="48">
        <v>32</v>
      </c>
      <c r="T99" s="20">
        <v>2683</v>
      </c>
      <c r="U99" s="20">
        <v>12453</v>
      </c>
      <c r="V99" s="20">
        <v>86613</v>
      </c>
      <c r="X99" s="20"/>
    </row>
    <row r="100" spans="2:24" x14ac:dyDescent="0.2">
      <c r="B100" s="21">
        <v>40483</v>
      </c>
      <c r="C100">
        <v>66</v>
      </c>
      <c r="D100">
        <v>22</v>
      </c>
      <c r="E100">
        <v>3</v>
      </c>
      <c r="F100">
        <v>107</v>
      </c>
      <c r="G100" s="20">
        <v>22</v>
      </c>
      <c r="H100" s="20">
        <v>2</v>
      </c>
      <c r="I100" s="20">
        <v>5</v>
      </c>
      <c r="J100" s="20">
        <v>100</v>
      </c>
      <c r="K100" s="20">
        <v>1036</v>
      </c>
      <c r="L100" s="20">
        <v>131</v>
      </c>
      <c r="M100" s="20">
        <v>13</v>
      </c>
      <c r="N100" s="20">
        <v>67</v>
      </c>
      <c r="O100" s="20">
        <v>0</v>
      </c>
      <c r="P100" s="20">
        <v>104</v>
      </c>
      <c r="Q100" s="20">
        <f t="shared" si="1"/>
        <v>1678</v>
      </c>
      <c r="R100" s="48">
        <v>18</v>
      </c>
      <c r="S100" s="48">
        <v>21</v>
      </c>
      <c r="T100" s="20">
        <v>2612</v>
      </c>
      <c r="U100" s="20">
        <v>12054</v>
      </c>
      <c r="V100" s="20">
        <v>88494</v>
      </c>
      <c r="X100" s="20"/>
    </row>
    <row r="101" spans="2:24" x14ac:dyDescent="0.2">
      <c r="B101" s="21">
        <v>40513</v>
      </c>
      <c r="C101" s="20">
        <v>59</v>
      </c>
      <c r="D101" s="20">
        <v>20</v>
      </c>
      <c r="E101" s="20">
        <v>6</v>
      </c>
      <c r="F101" s="20">
        <v>96</v>
      </c>
      <c r="G101" s="20">
        <v>24</v>
      </c>
      <c r="H101" s="20">
        <v>3</v>
      </c>
      <c r="I101" s="20">
        <v>1</v>
      </c>
      <c r="J101" s="20">
        <v>96</v>
      </c>
      <c r="K101" s="20">
        <v>1013</v>
      </c>
      <c r="L101" s="20">
        <v>136</v>
      </c>
      <c r="M101" s="20">
        <v>4</v>
      </c>
      <c r="N101" s="20">
        <v>62</v>
      </c>
      <c r="O101" s="20">
        <v>2</v>
      </c>
      <c r="P101" s="20">
        <v>84</v>
      </c>
      <c r="Q101" s="20">
        <f t="shared" si="1"/>
        <v>1606</v>
      </c>
      <c r="R101" s="48">
        <v>9</v>
      </c>
      <c r="S101" s="48">
        <v>24</v>
      </c>
      <c r="T101" s="20">
        <v>2545</v>
      </c>
      <c r="U101" s="20">
        <v>12114</v>
      </c>
      <c r="V101" s="34">
        <v>91318</v>
      </c>
      <c r="X101" s="20"/>
    </row>
    <row r="102" spans="2:24" x14ac:dyDescent="0.2">
      <c r="B102" s="21">
        <v>40544</v>
      </c>
      <c r="C102" s="20">
        <v>36</v>
      </c>
      <c r="D102" s="20">
        <v>19</v>
      </c>
      <c r="E102" s="20">
        <v>1</v>
      </c>
      <c r="F102" s="20">
        <v>61</v>
      </c>
      <c r="G102" s="20">
        <v>15</v>
      </c>
      <c r="H102" s="20">
        <v>3</v>
      </c>
      <c r="I102" s="20">
        <v>2</v>
      </c>
      <c r="J102" s="20">
        <v>97</v>
      </c>
      <c r="K102" s="20">
        <v>759</v>
      </c>
      <c r="L102" s="20">
        <v>106</v>
      </c>
      <c r="M102" s="20">
        <v>8</v>
      </c>
      <c r="N102" s="20">
        <v>46</v>
      </c>
      <c r="O102" s="20">
        <v>0</v>
      </c>
      <c r="P102" s="20">
        <v>152</v>
      </c>
      <c r="Q102" s="20">
        <f t="shared" si="1"/>
        <v>1305</v>
      </c>
      <c r="R102" s="20">
        <v>5</v>
      </c>
      <c r="S102" s="20">
        <v>19</v>
      </c>
      <c r="T102" s="20">
        <v>2101</v>
      </c>
      <c r="U102" s="20">
        <v>9455</v>
      </c>
      <c r="V102" s="20">
        <v>72239</v>
      </c>
      <c r="X102" s="20"/>
    </row>
    <row r="103" spans="2:24" x14ac:dyDescent="0.2">
      <c r="B103" s="21">
        <v>40575</v>
      </c>
      <c r="C103" s="20">
        <v>50</v>
      </c>
      <c r="D103" s="20">
        <v>24</v>
      </c>
      <c r="E103" s="20">
        <v>1</v>
      </c>
      <c r="F103" s="20">
        <v>70</v>
      </c>
      <c r="G103" s="20">
        <v>15</v>
      </c>
      <c r="H103" s="20">
        <v>1</v>
      </c>
      <c r="I103" s="20">
        <v>1</v>
      </c>
      <c r="J103" s="20">
        <v>72</v>
      </c>
      <c r="K103" s="20">
        <v>709</v>
      </c>
      <c r="L103" s="20">
        <v>105</v>
      </c>
      <c r="M103" s="20">
        <v>9</v>
      </c>
      <c r="N103" s="20">
        <v>58</v>
      </c>
      <c r="O103" s="20">
        <v>1</v>
      </c>
      <c r="P103" s="20">
        <v>100</v>
      </c>
      <c r="Q103" s="20">
        <f t="shared" si="1"/>
        <v>1216</v>
      </c>
      <c r="R103" s="20">
        <v>10</v>
      </c>
      <c r="S103" s="20">
        <v>27</v>
      </c>
      <c r="T103" s="20">
        <v>2022</v>
      </c>
      <c r="U103" s="20">
        <v>9582</v>
      </c>
      <c r="V103" s="20">
        <v>87188</v>
      </c>
      <c r="X103" s="20"/>
    </row>
    <row r="104" spans="2:24" x14ac:dyDescent="0.2">
      <c r="B104" s="21">
        <v>40603</v>
      </c>
      <c r="C104" s="20">
        <v>51</v>
      </c>
      <c r="D104" s="20">
        <v>21</v>
      </c>
      <c r="E104" s="20">
        <v>5</v>
      </c>
      <c r="F104" s="20">
        <v>91</v>
      </c>
      <c r="G104" s="20">
        <v>22</v>
      </c>
      <c r="H104" s="20">
        <v>6</v>
      </c>
      <c r="I104" s="20">
        <v>8</v>
      </c>
      <c r="J104" s="20">
        <v>130</v>
      </c>
      <c r="K104" s="20">
        <v>1092</v>
      </c>
      <c r="L104" s="20">
        <v>174</v>
      </c>
      <c r="M104" s="20">
        <v>11</v>
      </c>
      <c r="N104" s="20">
        <v>50</v>
      </c>
      <c r="O104" s="20">
        <v>0</v>
      </c>
      <c r="P104" s="20">
        <v>285</v>
      </c>
      <c r="Q104" s="20">
        <f t="shared" si="1"/>
        <v>1946</v>
      </c>
      <c r="R104" s="20">
        <v>14</v>
      </c>
      <c r="S104" s="20">
        <v>21</v>
      </c>
      <c r="T104" s="20">
        <v>3348</v>
      </c>
      <c r="U104" s="20">
        <v>13283</v>
      </c>
      <c r="V104" s="20">
        <v>116457</v>
      </c>
      <c r="X104" s="20"/>
    </row>
    <row r="105" spans="2:24" x14ac:dyDescent="0.2">
      <c r="B105" s="21">
        <v>40634</v>
      </c>
      <c r="C105" s="20">
        <v>41</v>
      </c>
      <c r="D105" s="20">
        <v>32</v>
      </c>
      <c r="E105" s="20">
        <v>8</v>
      </c>
      <c r="F105" s="20">
        <v>100</v>
      </c>
      <c r="G105" s="20">
        <v>17</v>
      </c>
      <c r="H105" s="20">
        <v>1</v>
      </c>
      <c r="I105" s="20">
        <v>28</v>
      </c>
      <c r="J105" s="20">
        <v>119</v>
      </c>
      <c r="K105" s="20">
        <v>870</v>
      </c>
      <c r="L105" s="20">
        <v>128</v>
      </c>
      <c r="M105" s="20">
        <v>2</v>
      </c>
      <c r="N105" s="20">
        <v>51</v>
      </c>
      <c r="O105" s="20">
        <v>2</v>
      </c>
      <c r="P105" s="20">
        <v>262</v>
      </c>
      <c r="Q105" s="20">
        <f t="shared" si="1"/>
        <v>1661</v>
      </c>
      <c r="R105" s="20">
        <v>9</v>
      </c>
      <c r="S105" s="20">
        <v>29</v>
      </c>
      <c r="T105" s="20">
        <v>2980</v>
      </c>
      <c r="U105" s="20">
        <v>10863</v>
      </c>
      <c r="V105" s="20">
        <v>96722</v>
      </c>
      <c r="X105" s="20"/>
    </row>
    <row r="106" spans="2:24" x14ac:dyDescent="0.2">
      <c r="B106" s="21">
        <v>40664</v>
      </c>
      <c r="C106" s="20">
        <v>66</v>
      </c>
      <c r="D106" s="20">
        <v>19</v>
      </c>
      <c r="E106" s="20">
        <v>5</v>
      </c>
      <c r="F106" s="20">
        <v>103</v>
      </c>
      <c r="G106" s="20">
        <v>27</v>
      </c>
      <c r="H106" s="20">
        <v>4</v>
      </c>
      <c r="I106" s="20">
        <v>2</v>
      </c>
      <c r="J106" s="20">
        <v>156</v>
      </c>
      <c r="K106" s="20">
        <v>1024</v>
      </c>
      <c r="L106" s="20">
        <v>157</v>
      </c>
      <c r="M106" s="20">
        <v>6</v>
      </c>
      <c r="N106" s="20">
        <v>54</v>
      </c>
      <c r="O106" s="20">
        <v>1</v>
      </c>
      <c r="P106" s="20">
        <v>110</v>
      </c>
      <c r="Q106" s="20">
        <f t="shared" si="1"/>
        <v>1734</v>
      </c>
      <c r="R106" s="20">
        <v>11</v>
      </c>
      <c r="S106" s="20">
        <v>25</v>
      </c>
      <c r="T106" s="20">
        <v>2978</v>
      </c>
      <c r="U106" s="20">
        <v>11069</v>
      </c>
      <c r="V106" s="20">
        <v>106018</v>
      </c>
      <c r="X106" s="20"/>
    </row>
    <row r="107" spans="2:24" x14ac:dyDescent="0.2">
      <c r="B107" s="21">
        <v>40695</v>
      </c>
      <c r="C107" s="20">
        <v>50</v>
      </c>
      <c r="D107" s="20">
        <v>26</v>
      </c>
      <c r="E107" s="20">
        <v>6</v>
      </c>
      <c r="F107" s="20">
        <v>126</v>
      </c>
      <c r="G107" s="20">
        <v>26</v>
      </c>
      <c r="H107" s="20">
        <v>6</v>
      </c>
      <c r="I107" s="20">
        <v>28</v>
      </c>
      <c r="J107" s="20">
        <v>127</v>
      </c>
      <c r="K107" s="20">
        <v>1110</v>
      </c>
      <c r="L107" s="20">
        <v>171</v>
      </c>
      <c r="M107" s="20">
        <v>7</v>
      </c>
      <c r="N107" s="20">
        <v>78</v>
      </c>
      <c r="O107" s="20">
        <v>0</v>
      </c>
      <c r="P107" s="20">
        <v>105</v>
      </c>
      <c r="Q107" s="20">
        <f t="shared" si="1"/>
        <v>1866</v>
      </c>
      <c r="R107" s="20">
        <v>18</v>
      </c>
      <c r="S107" s="20">
        <v>23</v>
      </c>
      <c r="T107" s="20">
        <v>3447</v>
      </c>
      <c r="U107" s="20">
        <v>13036</v>
      </c>
      <c r="V107" s="20">
        <v>113309</v>
      </c>
      <c r="X107" s="20"/>
    </row>
    <row r="108" spans="2:24" x14ac:dyDescent="0.2">
      <c r="B108" s="21">
        <v>40725</v>
      </c>
      <c r="C108" s="20">
        <v>70</v>
      </c>
      <c r="D108" s="20">
        <v>23</v>
      </c>
      <c r="E108" s="20">
        <v>6</v>
      </c>
      <c r="F108" s="20">
        <v>116</v>
      </c>
      <c r="G108" s="20">
        <v>20</v>
      </c>
      <c r="H108" s="20">
        <v>2</v>
      </c>
      <c r="I108" s="20">
        <v>3</v>
      </c>
      <c r="J108" s="20">
        <v>175</v>
      </c>
      <c r="K108" s="20">
        <v>1209</v>
      </c>
      <c r="L108" s="20">
        <v>171</v>
      </c>
      <c r="M108" s="20">
        <v>9</v>
      </c>
      <c r="N108" s="20">
        <v>80</v>
      </c>
      <c r="O108" s="20">
        <v>1</v>
      </c>
      <c r="P108" s="20">
        <v>117</v>
      </c>
      <c r="Q108" s="20">
        <f t="shared" si="1"/>
        <v>2002</v>
      </c>
      <c r="R108" s="20">
        <v>16</v>
      </c>
      <c r="S108" s="20">
        <v>27</v>
      </c>
      <c r="T108" s="20">
        <v>3559</v>
      </c>
      <c r="U108" s="20">
        <v>13677</v>
      </c>
      <c r="V108" s="20">
        <v>107307</v>
      </c>
      <c r="X108" s="20"/>
    </row>
    <row r="109" spans="2:24" x14ac:dyDescent="0.2">
      <c r="B109" s="21">
        <v>40756</v>
      </c>
      <c r="C109" s="20">
        <v>53</v>
      </c>
      <c r="D109" s="20">
        <v>17</v>
      </c>
      <c r="E109" s="20">
        <v>1</v>
      </c>
      <c r="F109" s="20">
        <v>101</v>
      </c>
      <c r="G109" s="20">
        <v>14</v>
      </c>
      <c r="H109" s="20">
        <v>8</v>
      </c>
      <c r="I109" s="20">
        <v>5</v>
      </c>
      <c r="J109" s="20">
        <v>105</v>
      </c>
      <c r="K109" s="20">
        <v>893</v>
      </c>
      <c r="L109" s="20">
        <v>134</v>
      </c>
      <c r="M109" s="20">
        <v>9</v>
      </c>
      <c r="N109" s="20">
        <v>56</v>
      </c>
      <c r="O109" s="20">
        <v>1</v>
      </c>
      <c r="P109" s="20">
        <v>89</v>
      </c>
      <c r="Q109" s="20">
        <f t="shared" si="1"/>
        <v>1486</v>
      </c>
      <c r="R109" s="20">
        <v>8</v>
      </c>
      <c r="S109" s="20">
        <v>27</v>
      </c>
      <c r="T109" s="20">
        <v>2445</v>
      </c>
      <c r="U109" s="20">
        <v>10132</v>
      </c>
      <c r="V109" s="20">
        <v>66393</v>
      </c>
      <c r="X109" s="20"/>
    </row>
    <row r="110" spans="2:24" x14ac:dyDescent="0.2">
      <c r="B110" s="21">
        <v>40787</v>
      </c>
      <c r="C110" s="20">
        <v>52</v>
      </c>
      <c r="D110" s="20">
        <v>20</v>
      </c>
      <c r="E110" s="20">
        <v>1</v>
      </c>
      <c r="F110" s="20">
        <v>98</v>
      </c>
      <c r="G110" s="20">
        <v>20</v>
      </c>
      <c r="H110" s="20">
        <v>4</v>
      </c>
      <c r="I110" s="20">
        <v>3</v>
      </c>
      <c r="J110" s="20">
        <v>113</v>
      </c>
      <c r="K110" s="20">
        <v>988</v>
      </c>
      <c r="L110" s="20">
        <v>137</v>
      </c>
      <c r="M110" s="20">
        <v>8</v>
      </c>
      <c r="N110" s="20">
        <v>59</v>
      </c>
      <c r="O110" s="20">
        <v>2</v>
      </c>
      <c r="P110" s="20">
        <v>86</v>
      </c>
      <c r="Q110" s="20">
        <f t="shared" si="1"/>
        <v>1591</v>
      </c>
      <c r="R110" s="20">
        <v>13</v>
      </c>
      <c r="S110" s="20">
        <v>20</v>
      </c>
      <c r="T110" s="20">
        <v>2480</v>
      </c>
      <c r="U110" s="20">
        <v>10986</v>
      </c>
      <c r="V110" s="20">
        <v>78786</v>
      </c>
      <c r="X110" s="20"/>
    </row>
    <row r="111" spans="2:24" x14ac:dyDescent="0.2">
      <c r="B111" s="21">
        <v>40817</v>
      </c>
      <c r="C111" s="20">
        <v>55</v>
      </c>
      <c r="D111" s="20">
        <v>28</v>
      </c>
      <c r="E111" s="20">
        <v>3</v>
      </c>
      <c r="F111" s="20">
        <v>72</v>
      </c>
      <c r="G111" s="20">
        <v>30</v>
      </c>
      <c r="H111" s="20">
        <v>2</v>
      </c>
      <c r="I111" s="20">
        <v>4</v>
      </c>
      <c r="J111" s="20">
        <v>130</v>
      </c>
      <c r="K111" s="20">
        <v>963</v>
      </c>
      <c r="L111" s="20">
        <v>146</v>
      </c>
      <c r="M111" s="20">
        <v>7</v>
      </c>
      <c r="N111" s="20">
        <v>68</v>
      </c>
      <c r="O111" s="20">
        <v>1</v>
      </c>
      <c r="P111" s="20">
        <v>94</v>
      </c>
      <c r="Q111" s="20">
        <f t="shared" si="1"/>
        <v>1603</v>
      </c>
      <c r="R111" s="20">
        <v>10</v>
      </c>
      <c r="S111" s="20">
        <v>33</v>
      </c>
      <c r="T111" s="20">
        <v>2539</v>
      </c>
      <c r="U111" s="20">
        <v>10949</v>
      </c>
      <c r="V111" s="20">
        <v>80884</v>
      </c>
      <c r="X111" s="20"/>
    </row>
    <row r="112" spans="2:24" x14ac:dyDescent="0.2">
      <c r="B112" s="21">
        <v>40848</v>
      </c>
      <c r="C112" s="20">
        <v>41</v>
      </c>
      <c r="D112" s="20">
        <v>21</v>
      </c>
      <c r="E112" s="20">
        <v>2</v>
      </c>
      <c r="F112" s="20">
        <v>85</v>
      </c>
      <c r="G112" s="20">
        <v>27</v>
      </c>
      <c r="H112" s="20">
        <v>3</v>
      </c>
      <c r="I112" s="20">
        <v>3</v>
      </c>
      <c r="J112" s="20">
        <v>89</v>
      </c>
      <c r="K112" s="20">
        <v>732</v>
      </c>
      <c r="L112" s="20">
        <v>146</v>
      </c>
      <c r="M112" s="20">
        <v>5</v>
      </c>
      <c r="N112" s="20">
        <v>47</v>
      </c>
      <c r="O112" s="20">
        <v>1</v>
      </c>
      <c r="P112" s="20">
        <v>76</v>
      </c>
      <c r="Q112" s="20">
        <f t="shared" si="1"/>
        <v>1278</v>
      </c>
      <c r="R112" s="20">
        <v>8</v>
      </c>
      <c r="S112" s="20">
        <v>22</v>
      </c>
      <c r="T112" s="20">
        <v>2054</v>
      </c>
      <c r="U112" s="20">
        <v>8905</v>
      </c>
      <c r="V112" s="20">
        <v>69746</v>
      </c>
      <c r="X112" s="20"/>
    </row>
    <row r="113" spans="2:24" x14ac:dyDescent="0.2">
      <c r="B113" s="21">
        <v>40878</v>
      </c>
      <c r="C113" s="20">
        <v>48</v>
      </c>
      <c r="D113" s="20">
        <v>20</v>
      </c>
      <c r="E113" s="20">
        <v>4</v>
      </c>
      <c r="F113" s="20">
        <v>73</v>
      </c>
      <c r="G113" s="20">
        <v>16</v>
      </c>
      <c r="H113" s="20">
        <v>2</v>
      </c>
      <c r="I113" s="20">
        <v>2</v>
      </c>
      <c r="J113" s="20">
        <v>101</v>
      </c>
      <c r="K113" s="20">
        <v>849</v>
      </c>
      <c r="L113" s="20">
        <v>205</v>
      </c>
      <c r="M113" s="20">
        <v>9</v>
      </c>
      <c r="N113" s="20">
        <v>61</v>
      </c>
      <c r="O113" s="20">
        <v>0</v>
      </c>
      <c r="P113" s="20">
        <v>74</v>
      </c>
      <c r="Q113" s="20">
        <f t="shared" si="1"/>
        <v>1464</v>
      </c>
      <c r="R113" s="20">
        <v>6</v>
      </c>
      <c r="S113" s="20">
        <v>12</v>
      </c>
      <c r="T113" s="20">
        <v>2229</v>
      </c>
      <c r="U113" s="20">
        <v>10059</v>
      </c>
      <c r="V113" s="20">
        <v>85208</v>
      </c>
      <c r="X113" s="20"/>
    </row>
    <row r="114" spans="2:24" x14ac:dyDescent="0.2">
      <c r="B114" s="21">
        <v>40909</v>
      </c>
      <c r="C114" s="20">
        <v>24</v>
      </c>
      <c r="D114" s="20">
        <v>22</v>
      </c>
      <c r="E114" s="20">
        <v>2</v>
      </c>
      <c r="F114" s="20">
        <v>72</v>
      </c>
      <c r="G114" s="20">
        <v>16</v>
      </c>
      <c r="H114" s="20">
        <v>2</v>
      </c>
      <c r="I114" s="20">
        <v>4</v>
      </c>
      <c r="J114" s="20">
        <v>92</v>
      </c>
      <c r="K114" s="20">
        <v>704</v>
      </c>
      <c r="L114" s="20">
        <v>107</v>
      </c>
      <c r="M114" s="20">
        <v>1</v>
      </c>
      <c r="N114" s="20">
        <v>50</v>
      </c>
      <c r="O114" s="20">
        <v>0</v>
      </c>
      <c r="P114" s="20">
        <v>81</v>
      </c>
      <c r="Q114" s="20">
        <f t="shared" si="1"/>
        <v>1177</v>
      </c>
      <c r="R114" s="20">
        <v>9</v>
      </c>
      <c r="S114" s="20">
        <v>12</v>
      </c>
      <c r="T114" s="20">
        <v>1972</v>
      </c>
      <c r="U114" s="20">
        <v>8494</v>
      </c>
      <c r="V114" s="20">
        <v>70709</v>
      </c>
      <c r="X114" s="20"/>
    </row>
    <row r="115" spans="2:24" x14ac:dyDescent="0.2">
      <c r="B115" s="21">
        <v>40940</v>
      </c>
      <c r="C115" s="20">
        <v>50</v>
      </c>
      <c r="D115" s="20">
        <v>16</v>
      </c>
      <c r="E115" s="20">
        <v>5</v>
      </c>
      <c r="F115" s="20">
        <v>89</v>
      </c>
      <c r="G115" s="20">
        <v>21</v>
      </c>
      <c r="H115" s="20">
        <v>3</v>
      </c>
      <c r="I115" s="20">
        <v>5</v>
      </c>
      <c r="J115" s="20">
        <v>96</v>
      </c>
      <c r="K115" s="20">
        <v>809</v>
      </c>
      <c r="L115" s="20">
        <v>124</v>
      </c>
      <c r="M115" s="20">
        <v>6</v>
      </c>
      <c r="N115" s="20">
        <v>48</v>
      </c>
      <c r="O115" s="20">
        <v>3</v>
      </c>
      <c r="P115" s="20">
        <v>62</v>
      </c>
      <c r="Q115" s="20">
        <f t="shared" si="1"/>
        <v>1337</v>
      </c>
      <c r="R115" s="20">
        <v>15</v>
      </c>
      <c r="S115" s="20">
        <v>25</v>
      </c>
      <c r="T115" s="20">
        <v>2182</v>
      </c>
      <c r="U115" s="20">
        <v>8891</v>
      </c>
      <c r="V115" s="20">
        <v>81303</v>
      </c>
      <c r="X115" s="20"/>
    </row>
    <row r="116" spans="2:24" x14ac:dyDescent="0.2">
      <c r="B116" s="21">
        <v>40969</v>
      </c>
      <c r="C116" s="20">
        <v>43</v>
      </c>
      <c r="D116" s="20">
        <v>21</v>
      </c>
      <c r="E116" s="20">
        <v>4</v>
      </c>
      <c r="F116" s="20">
        <v>108</v>
      </c>
      <c r="G116" s="20">
        <v>22</v>
      </c>
      <c r="H116" s="20">
        <v>7</v>
      </c>
      <c r="I116" s="20">
        <v>2</v>
      </c>
      <c r="J116" s="20">
        <v>129</v>
      </c>
      <c r="K116" s="20">
        <v>977</v>
      </c>
      <c r="L116" s="20">
        <v>151</v>
      </c>
      <c r="M116" s="20">
        <v>5</v>
      </c>
      <c r="N116" s="20">
        <v>52</v>
      </c>
      <c r="O116" s="20">
        <v>2</v>
      </c>
      <c r="P116" s="20">
        <v>88</v>
      </c>
      <c r="Q116" s="20">
        <f t="shared" si="1"/>
        <v>1611</v>
      </c>
      <c r="R116" s="20">
        <v>9</v>
      </c>
      <c r="S116" s="20">
        <v>26</v>
      </c>
      <c r="T116" s="20">
        <v>2865</v>
      </c>
      <c r="U116" s="20">
        <v>10697</v>
      </c>
      <c r="V116" s="20">
        <v>106763</v>
      </c>
      <c r="X116" s="20"/>
    </row>
    <row r="117" spans="2:24" x14ac:dyDescent="0.2">
      <c r="B117" s="21">
        <v>41000</v>
      </c>
      <c r="C117" s="20">
        <v>37</v>
      </c>
      <c r="D117" s="20">
        <v>22</v>
      </c>
      <c r="E117" s="20">
        <v>5</v>
      </c>
      <c r="F117" s="20">
        <v>91</v>
      </c>
      <c r="G117" s="20">
        <v>16</v>
      </c>
      <c r="H117" s="20">
        <v>6</v>
      </c>
      <c r="I117" s="20">
        <v>2</v>
      </c>
      <c r="J117" s="20">
        <v>100</v>
      </c>
      <c r="K117" s="20">
        <v>749</v>
      </c>
      <c r="L117" s="20">
        <v>159</v>
      </c>
      <c r="M117" s="20">
        <v>7</v>
      </c>
      <c r="N117" s="20">
        <v>42</v>
      </c>
      <c r="O117" s="20">
        <v>0</v>
      </c>
      <c r="P117" s="20">
        <v>79</v>
      </c>
      <c r="Q117" s="20">
        <f t="shared" si="1"/>
        <v>1315</v>
      </c>
      <c r="R117" s="20">
        <v>4</v>
      </c>
      <c r="S117" s="20">
        <v>24</v>
      </c>
      <c r="T117" s="20">
        <v>2149</v>
      </c>
      <c r="U117" s="20">
        <v>8282</v>
      </c>
      <c r="V117" s="20">
        <v>74515</v>
      </c>
      <c r="X117" s="20"/>
    </row>
    <row r="118" spans="2:24" x14ac:dyDescent="0.2">
      <c r="B118" s="21">
        <v>41030</v>
      </c>
      <c r="C118" s="20">
        <v>52</v>
      </c>
      <c r="D118" s="20">
        <v>22</v>
      </c>
      <c r="E118" s="20">
        <v>2</v>
      </c>
      <c r="F118" s="20">
        <v>95</v>
      </c>
      <c r="G118" s="20">
        <v>27</v>
      </c>
      <c r="H118" s="20">
        <v>2</v>
      </c>
      <c r="I118" s="20">
        <v>2</v>
      </c>
      <c r="J118" s="20">
        <v>93</v>
      </c>
      <c r="K118" s="20">
        <v>900</v>
      </c>
      <c r="L118" s="20">
        <v>150</v>
      </c>
      <c r="M118" s="20">
        <v>8</v>
      </c>
      <c r="N118" s="20">
        <v>61</v>
      </c>
      <c r="O118" s="20">
        <v>0</v>
      </c>
      <c r="P118" s="20">
        <v>90</v>
      </c>
      <c r="Q118" s="20">
        <f t="shared" si="1"/>
        <v>1504</v>
      </c>
      <c r="R118" s="20">
        <v>10</v>
      </c>
      <c r="S118" s="20">
        <v>30</v>
      </c>
      <c r="T118" s="20">
        <v>2787</v>
      </c>
      <c r="U118" s="20">
        <v>9833</v>
      </c>
      <c r="V118" s="20">
        <v>94173</v>
      </c>
      <c r="X118" s="20"/>
    </row>
    <row r="119" spans="2:24" x14ac:dyDescent="0.2">
      <c r="B119" s="21">
        <v>41061</v>
      </c>
      <c r="C119" s="20">
        <v>64</v>
      </c>
      <c r="D119" s="20">
        <v>18</v>
      </c>
      <c r="E119" s="20">
        <v>7</v>
      </c>
      <c r="F119" s="20">
        <v>112</v>
      </c>
      <c r="G119" s="20">
        <v>22</v>
      </c>
      <c r="H119" s="20">
        <v>3</v>
      </c>
      <c r="I119" s="20">
        <v>0</v>
      </c>
      <c r="J119" s="20">
        <v>111</v>
      </c>
      <c r="K119" s="20">
        <v>895</v>
      </c>
      <c r="L119" s="20">
        <v>173</v>
      </c>
      <c r="M119" s="20">
        <v>3</v>
      </c>
      <c r="N119" s="20">
        <v>61</v>
      </c>
      <c r="O119" s="20">
        <v>0</v>
      </c>
      <c r="P119" s="20">
        <v>99</v>
      </c>
      <c r="Q119" s="20">
        <f t="shared" si="1"/>
        <v>1568</v>
      </c>
      <c r="R119" s="20">
        <v>8</v>
      </c>
      <c r="S119" s="20">
        <v>22</v>
      </c>
      <c r="T119" s="20">
        <v>3195</v>
      </c>
      <c r="U119" s="20">
        <v>10343</v>
      </c>
      <c r="V119" s="20">
        <v>96588</v>
      </c>
      <c r="X119" s="20"/>
    </row>
    <row r="120" spans="2:24" x14ac:dyDescent="0.2">
      <c r="B120" s="21">
        <v>41091</v>
      </c>
      <c r="C120" s="20">
        <v>50</v>
      </c>
      <c r="D120" s="20">
        <v>26</v>
      </c>
      <c r="E120" s="20">
        <v>2</v>
      </c>
      <c r="F120" s="20">
        <v>96</v>
      </c>
      <c r="G120" s="20">
        <v>22</v>
      </c>
      <c r="H120" s="20">
        <v>5</v>
      </c>
      <c r="I120" s="20">
        <v>4</v>
      </c>
      <c r="J120" s="20">
        <v>158</v>
      </c>
      <c r="K120" s="20">
        <v>970</v>
      </c>
      <c r="L120" s="20">
        <v>163</v>
      </c>
      <c r="M120" s="20">
        <v>8</v>
      </c>
      <c r="N120" s="20">
        <v>67</v>
      </c>
      <c r="O120" s="20">
        <v>1</v>
      </c>
      <c r="P120" s="20">
        <v>87</v>
      </c>
      <c r="Q120" s="20">
        <f t="shared" si="1"/>
        <v>1659</v>
      </c>
      <c r="R120" s="20">
        <v>11</v>
      </c>
      <c r="S120" s="20">
        <v>23</v>
      </c>
      <c r="T120" s="20">
        <v>2825</v>
      </c>
      <c r="U120" s="20">
        <v>10657</v>
      </c>
      <c r="V120" s="20">
        <v>88941</v>
      </c>
      <c r="X120" s="20"/>
    </row>
    <row r="121" spans="2:24" x14ac:dyDescent="0.2">
      <c r="B121" s="21">
        <v>41122</v>
      </c>
      <c r="C121" s="20">
        <v>69</v>
      </c>
      <c r="D121" s="20">
        <v>21</v>
      </c>
      <c r="E121" s="20">
        <v>2</v>
      </c>
      <c r="F121" s="20">
        <v>105</v>
      </c>
      <c r="G121" s="20">
        <v>27</v>
      </c>
      <c r="H121" s="20">
        <v>4</v>
      </c>
      <c r="I121" s="20">
        <v>2</v>
      </c>
      <c r="J121" s="20">
        <v>121</v>
      </c>
      <c r="K121" s="20">
        <v>915</v>
      </c>
      <c r="L121" s="20">
        <v>158</v>
      </c>
      <c r="M121" s="20">
        <v>3</v>
      </c>
      <c r="N121" s="20">
        <v>65</v>
      </c>
      <c r="O121" s="20">
        <v>1</v>
      </c>
      <c r="P121" s="20">
        <v>87</v>
      </c>
      <c r="Q121" s="20">
        <f t="shared" si="1"/>
        <v>1580</v>
      </c>
      <c r="R121" s="20">
        <v>10</v>
      </c>
      <c r="S121" s="20">
        <v>27</v>
      </c>
      <c r="T121" s="20">
        <v>2578</v>
      </c>
      <c r="U121" s="20">
        <v>10219</v>
      </c>
      <c r="V121" s="20">
        <v>67246</v>
      </c>
      <c r="X121" s="20"/>
    </row>
    <row r="122" spans="2:24" x14ac:dyDescent="0.2">
      <c r="B122" s="21">
        <v>41153</v>
      </c>
      <c r="C122" s="20">
        <v>32</v>
      </c>
      <c r="D122" s="20">
        <v>8</v>
      </c>
      <c r="E122" s="20">
        <v>1</v>
      </c>
      <c r="F122" s="20">
        <v>55</v>
      </c>
      <c r="G122" s="20">
        <v>8</v>
      </c>
      <c r="H122" s="20">
        <v>2</v>
      </c>
      <c r="I122" s="20">
        <v>0</v>
      </c>
      <c r="J122" s="20">
        <v>97</v>
      </c>
      <c r="K122" s="20">
        <v>591</v>
      </c>
      <c r="L122" s="20">
        <v>131</v>
      </c>
      <c r="M122" s="20">
        <v>2</v>
      </c>
      <c r="N122" s="20">
        <v>53</v>
      </c>
      <c r="O122" s="20">
        <v>0</v>
      </c>
      <c r="P122" s="20">
        <v>52</v>
      </c>
      <c r="Q122" s="20">
        <f t="shared" si="1"/>
        <v>1032</v>
      </c>
      <c r="R122" s="20">
        <v>6</v>
      </c>
      <c r="S122" s="20">
        <v>18</v>
      </c>
      <c r="T122" s="20">
        <v>1663</v>
      </c>
      <c r="U122" s="20">
        <v>6660</v>
      </c>
      <c r="V122" s="20">
        <v>51242</v>
      </c>
      <c r="X122" s="20"/>
    </row>
    <row r="123" spans="2:24" x14ac:dyDescent="0.2">
      <c r="B123" s="21">
        <v>41183</v>
      </c>
      <c r="C123" s="20">
        <v>39</v>
      </c>
      <c r="D123" s="20">
        <v>17</v>
      </c>
      <c r="E123" s="20">
        <v>4</v>
      </c>
      <c r="F123" s="20">
        <v>89</v>
      </c>
      <c r="G123" s="20">
        <v>16</v>
      </c>
      <c r="H123" s="20">
        <v>3</v>
      </c>
      <c r="I123" s="20">
        <v>2</v>
      </c>
      <c r="J123" s="20">
        <v>91</v>
      </c>
      <c r="K123" s="20">
        <v>718</v>
      </c>
      <c r="L123" s="20">
        <v>158</v>
      </c>
      <c r="M123" s="20">
        <v>3</v>
      </c>
      <c r="N123" s="20">
        <v>47</v>
      </c>
      <c r="O123" s="20">
        <v>1</v>
      </c>
      <c r="P123" s="20">
        <v>72</v>
      </c>
      <c r="Q123" s="20">
        <f t="shared" si="1"/>
        <v>1260</v>
      </c>
      <c r="R123" s="20">
        <v>6</v>
      </c>
      <c r="S123" s="20">
        <v>12</v>
      </c>
      <c r="T123" s="20">
        <v>2109</v>
      </c>
      <c r="U123" s="20">
        <v>8138</v>
      </c>
      <c r="V123" s="20">
        <v>64028</v>
      </c>
      <c r="X123" s="20"/>
    </row>
    <row r="124" spans="2:24" x14ac:dyDescent="0.2">
      <c r="B124" s="21">
        <v>41214</v>
      </c>
      <c r="C124" s="20">
        <v>26</v>
      </c>
      <c r="D124" s="20">
        <v>18</v>
      </c>
      <c r="E124" s="20">
        <v>2</v>
      </c>
      <c r="F124" s="20">
        <v>73</v>
      </c>
      <c r="G124" s="20">
        <v>17</v>
      </c>
      <c r="H124" s="20">
        <v>0</v>
      </c>
      <c r="I124" s="20">
        <v>2</v>
      </c>
      <c r="J124" s="20">
        <v>85</v>
      </c>
      <c r="K124" s="20">
        <v>700</v>
      </c>
      <c r="L124" s="20">
        <v>129</v>
      </c>
      <c r="M124" s="20">
        <v>4</v>
      </c>
      <c r="N124" s="20">
        <v>55</v>
      </c>
      <c r="O124" s="20">
        <v>0</v>
      </c>
      <c r="P124" s="20">
        <v>75</v>
      </c>
      <c r="Q124" s="20">
        <f t="shared" si="1"/>
        <v>1186</v>
      </c>
      <c r="R124" s="20">
        <v>5</v>
      </c>
      <c r="S124" s="20">
        <v>23</v>
      </c>
      <c r="T124" s="20">
        <v>1707</v>
      </c>
      <c r="U124" s="20">
        <v>6915</v>
      </c>
      <c r="V124" s="20">
        <v>64010</v>
      </c>
      <c r="X124" s="20"/>
    </row>
    <row r="125" spans="2:24" x14ac:dyDescent="0.2">
      <c r="B125" s="21">
        <v>41244</v>
      </c>
      <c r="C125" s="20">
        <v>37</v>
      </c>
      <c r="D125" s="20">
        <v>18</v>
      </c>
      <c r="E125" s="20">
        <v>4</v>
      </c>
      <c r="F125" s="20">
        <v>63</v>
      </c>
      <c r="G125" s="20">
        <v>11</v>
      </c>
      <c r="H125" s="20">
        <v>1</v>
      </c>
      <c r="I125" s="20">
        <v>1</v>
      </c>
      <c r="J125" s="20">
        <v>87</v>
      </c>
      <c r="K125" s="20">
        <v>675</v>
      </c>
      <c r="L125" s="20">
        <v>102</v>
      </c>
      <c r="M125" s="20">
        <v>4</v>
      </c>
      <c r="N125" s="20">
        <v>52</v>
      </c>
      <c r="O125" s="20">
        <v>0</v>
      </c>
      <c r="P125" s="20">
        <v>60</v>
      </c>
      <c r="Q125" s="20">
        <f t="shared" si="1"/>
        <v>1115</v>
      </c>
      <c r="R125" s="20">
        <v>9</v>
      </c>
      <c r="S125" s="20">
        <v>8</v>
      </c>
      <c r="T125" s="20">
        <v>1840</v>
      </c>
      <c r="U125" s="20">
        <v>7397</v>
      </c>
      <c r="V125" s="20">
        <v>64298</v>
      </c>
      <c r="X125" s="20"/>
    </row>
    <row r="126" spans="2:24" x14ac:dyDescent="0.2">
      <c r="B126" s="21">
        <v>41275</v>
      </c>
      <c r="C126" s="20">
        <v>40</v>
      </c>
      <c r="D126" s="20">
        <v>17</v>
      </c>
      <c r="E126" s="20">
        <v>2</v>
      </c>
      <c r="F126" s="20">
        <v>91</v>
      </c>
      <c r="G126" s="20">
        <v>11</v>
      </c>
      <c r="H126" s="20">
        <v>2</v>
      </c>
      <c r="I126" s="20">
        <v>2</v>
      </c>
      <c r="J126" s="20">
        <v>116</v>
      </c>
      <c r="K126" s="20">
        <v>681</v>
      </c>
      <c r="L126" s="20">
        <v>121</v>
      </c>
      <c r="M126" s="20">
        <v>4</v>
      </c>
      <c r="N126" s="20">
        <v>44</v>
      </c>
      <c r="O126" s="20">
        <v>0</v>
      </c>
      <c r="P126" s="20">
        <v>79</v>
      </c>
      <c r="Q126" s="20">
        <f t="shared" si="1"/>
        <v>1210</v>
      </c>
      <c r="R126" s="20">
        <v>3</v>
      </c>
      <c r="S126" s="20">
        <v>18</v>
      </c>
      <c r="T126" s="20">
        <v>2049</v>
      </c>
      <c r="U126" s="20">
        <v>8439</v>
      </c>
      <c r="V126" s="20">
        <v>70972</v>
      </c>
      <c r="X126" s="20"/>
    </row>
    <row r="127" spans="2:24" x14ac:dyDescent="0.2">
      <c r="B127" s="21">
        <v>41306</v>
      </c>
      <c r="C127" s="20">
        <v>39</v>
      </c>
      <c r="D127" s="20">
        <v>20</v>
      </c>
      <c r="E127" s="20">
        <v>6</v>
      </c>
      <c r="F127" s="20">
        <v>73</v>
      </c>
      <c r="G127" s="20">
        <v>14</v>
      </c>
      <c r="H127" s="20">
        <v>5</v>
      </c>
      <c r="I127" s="20">
        <v>1</v>
      </c>
      <c r="J127" s="20">
        <v>93</v>
      </c>
      <c r="K127" s="20">
        <v>615</v>
      </c>
      <c r="L127" s="20">
        <v>102</v>
      </c>
      <c r="M127" s="20">
        <v>6</v>
      </c>
      <c r="N127" s="20">
        <v>39</v>
      </c>
      <c r="O127" s="20">
        <v>0</v>
      </c>
      <c r="P127" s="20">
        <v>68</v>
      </c>
      <c r="Q127" s="20">
        <f t="shared" si="1"/>
        <v>1081</v>
      </c>
      <c r="R127" s="20">
        <v>7</v>
      </c>
      <c r="S127" s="20">
        <v>19</v>
      </c>
      <c r="T127" s="20">
        <v>1898</v>
      </c>
      <c r="U127" s="20">
        <v>7583</v>
      </c>
      <c r="V127" s="20">
        <v>81581</v>
      </c>
      <c r="X127" s="20"/>
    </row>
    <row r="128" spans="2:24" x14ac:dyDescent="0.2">
      <c r="B128" s="21">
        <v>41334</v>
      </c>
      <c r="C128" s="20">
        <v>38</v>
      </c>
      <c r="D128" s="20">
        <v>16</v>
      </c>
      <c r="E128" s="20">
        <v>1</v>
      </c>
      <c r="F128" s="20">
        <v>98</v>
      </c>
      <c r="G128" s="20">
        <v>22</v>
      </c>
      <c r="H128" s="20">
        <v>4</v>
      </c>
      <c r="I128" s="20">
        <v>3</v>
      </c>
      <c r="J128" s="20">
        <v>95</v>
      </c>
      <c r="K128" s="20">
        <v>690</v>
      </c>
      <c r="L128" s="20">
        <v>162</v>
      </c>
      <c r="M128" s="20">
        <v>4</v>
      </c>
      <c r="N128" s="20">
        <v>42</v>
      </c>
      <c r="O128" s="20">
        <v>0</v>
      </c>
      <c r="P128" s="20">
        <v>75</v>
      </c>
      <c r="Q128" s="20">
        <f t="shared" si="1"/>
        <v>1250</v>
      </c>
      <c r="R128" s="20">
        <v>8</v>
      </c>
      <c r="S128" s="20">
        <v>22</v>
      </c>
      <c r="T128" s="20">
        <v>2717</v>
      </c>
      <c r="U128" s="20">
        <v>8937</v>
      </c>
      <c r="V128" s="20">
        <v>107048</v>
      </c>
      <c r="X128" s="20"/>
    </row>
    <row r="129" spans="2:24" x14ac:dyDescent="0.2">
      <c r="B129" s="21">
        <v>41365</v>
      </c>
      <c r="C129" s="20">
        <v>58</v>
      </c>
      <c r="D129" s="20">
        <v>23</v>
      </c>
      <c r="E129" s="20">
        <v>4</v>
      </c>
      <c r="F129" s="20">
        <v>103</v>
      </c>
      <c r="G129" s="20">
        <v>27</v>
      </c>
      <c r="H129" s="20">
        <v>6</v>
      </c>
      <c r="I129" s="20">
        <v>1</v>
      </c>
      <c r="J129" s="20">
        <v>114</v>
      </c>
      <c r="K129" s="20">
        <v>830</v>
      </c>
      <c r="L129" s="20">
        <v>161</v>
      </c>
      <c r="M129" s="20">
        <v>8</v>
      </c>
      <c r="N129" s="20">
        <v>64</v>
      </c>
      <c r="O129" s="20">
        <v>0</v>
      </c>
      <c r="P129" s="20">
        <v>92</v>
      </c>
      <c r="Q129" s="20">
        <f t="shared" si="1"/>
        <v>1491</v>
      </c>
      <c r="R129" s="20">
        <v>8</v>
      </c>
      <c r="S129" s="20">
        <v>29</v>
      </c>
      <c r="T129" s="20">
        <v>2538</v>
      </c>
      <c r="U129" s="20">
        <v>9672</v>
      </c>
      <c r="V129" s="20">
        <v>74761</v>
      </c>
      <c r="X129" s="20"/>
    </row>
    <row r="130" spans="2:24" x14ac:dyDescent="0.2">
      <c r="B130" s="21">
        <v>41395</v>
      </c>
      <c r="C130" s="20">
        <v>60</v>
      </c>
      <c r="D130" s="20">
        <v>17</v>
      </c>
      <c r="E130" s="20">
        <v>2</v>
      </c>
      <c r="F130" s="20">
        <v>119</v>
      </c>
      <c r="G130" s="20">
        <v>22</v>
      </c>
      <c r="H130" s="20">
        <v>1</v>
      </c>
      <c r="I130" s="20">
        <v>4</v>
      </c>
      <c r="J130" s="20">
        <v>120</v>
      </c>
      <c r="K130" s="20">
        <v>890</v>
      </c>
      <c r="L130" s="20">
        <v>169</v>
      </c>
      <c r="M130" s="20">
        <v>6</v>
      </c>
      <c r="N130" s="20">
        <v>67</v>
      </c>
      <c r="O130" s="20">
        <v>2</v>
      </c>
      <c r="P130" s="20">
        <v>94</v>
      </c>
      <c r="Q130" s="20">
        <f t="shared" si="1"/>
        <v>1573</v>
      </c>
      <c r="R130" s="20">
        <v>6</v>
      </c>
      <c r="S130" s="20">
        <v>21</v>
      </c>
      <c r="T130" s="20">
        <v>3261</v>
      </c>
      <c r="U130" s="20">
        <v>10639</v>
      </c>
      <c r="V130" s="20">
        <v>94434</v>
      </c>
      <c r="X130" s="20"/>
    </row>
    <row r="131" spans="2:24" x14ac:dyDescent="0.2">
      <c r="B131" s="21">
        <v>41426</v>
      </c>
      <c r="C131" s="20">
        <v>33</v>
      </c>
      <c r="D131" s="20">
        <v>26</v>
      </c>
      <c r="E131" s="20">
        <v>4</v>
      </c>
      <c r="F131" s="20">
        <v>92</v>
      </c>
      <c r="G131" s="20">
        <v>20</v>
      </c>
      <c r="H131" s="20">
        <v>4</v>
      </c>
      <c r="I131" s="20">
        <v>2</v>
      </c>
      <c r="J131" s="20">
        <v>149</v>
      </c>
      <c r="K131" s="20">
        <v>875</v>
      </c>
      <c r="L131" s="20">
        <v>168</v>
      </c>
      <c r="M131" s="20">
        <v>9</v>
      </c>
      <c r="N131" s="20">
        <v>70</v>
      </c>
      <c r="O131" s="20">
        <v>0</v>
      </c>
      <c r="P131" s="20">
        <v>79</v>
      </c>
      <c r="Q131" s="20">
        <f t="shared" si="1"/>
        <v>1531</v>
      </c>
      <c r="R131" s="20">
        <v>8</v>
      </c>
      <c r="S131" s="20">
        <v>26</v>
      </c>
      <c r="T131" s="20">
        <v>3106</v>
      </c>
      <c r="U131" s="20">
        <v>10770</v>
      </c>
      <c r="V131" s="20">
        <v>96896</v>
      </c>
      <c r="X131" s="20"/>
    </row>
    <row r="132" spans="2:24" x14ac:dyDescent="0.2">
      <c r="B132" s="21">
        <v>41456</v>
      </c>
      <c r="C132" s="20">
        <v>85</v>
      </c>
      <c r="D132" s="20">
        <v>29</v>
      </c>
      <c r="E132" s="20">
        <v>1</v>
      </c>
      <c r="F132" s="20">
        <v>145</v>
      </c>
      <c r="G132" s="20">
        <v>32</v>
      </c>
      <c r="H132" s="20">
        <v>4</v>
      </c>
      <c r="I132" s="20">
        <v>4</v>
      </c>
      <c r="J132" s="20">
        <v>136</v>
      </c>
      <c r="K132" s="20">
        <v>1155</v>
      </c>
      <c r="L132" s="20">
        <v>198</v>
      </c>
      <c r="M132" s="20">
        <v>11</v>
      </c>
      <c r="N132" s="20">
        <v>88</v>
      </c>
      <c r="O132" s="20">
        <v>0</v>
      </c>
      <c r="P132" s="20">
        <v>114</v>
      </c>
      <c r="Q132" s="20">
        <f t="shared" si="1"/>
        <v>2002</v>
      </c>
      <c r="R132" s="20">
        <v>11</v>
      </c>
      <c r="S132" s="20">
        <v>30</v>
      </c>
      <c r="T132" s="20">
        <v>3453</v>
      </c>
      <c r="U132" s="20">
        <v>13196</v>
      </c>
      <c r="V132" s="20">
        <v>89254</v>
      </c>
      <c r="X132" s="20"/>
    </row>
    <row r="133" spans="2:24" x14ac:dyDescent="0.2">
      <c r="B133" s="21">
        <v>41487</v>
      </c>
      <c r="C133" s="20">
        <v>50</v>
      </c>
      <c r="D133" s="20">
        <v>29</v>
      </c>
      <c r="E133" s="20">
        <v>0</v>
      </c>
      <c r="F133" s="20">
        <v>79</v>
      </c>
      <c r="G133" s="20">
        <v>19</v>
      </c>
      <c r="H133" s="20">
        <v>1</v>
      </c>
      <c r="I133" s="20">
        <v>1</v>
      </c>
      <c r="J133" s="20">
        <v>124</v>
      </c>
      <c r="K133" s="20">
        <v>732</v>
      </c>
      <c r="L133" s="20">
        <v>152</v>
      </c>
      <c r="M133" s="20">
        <v>7</v>
      </c>
      <c r="N133" s="20">
        <v>59</v>
      </c>
      <c r="O133" s="20">
        <v>0</v>
      </c>
      <c r="P133" s="20">
        <v>79</v>
      </c>
      <c r="Q133" s="20">
        <f t="shared" si="1"/>
        <v>1332</v>
      </c>
      <c r="R133" s="20">
        <v>4</v>
      </c>
      <c r="S133" s="20">
        <v>23</v>
      </c>
      <c r="T133" s="20">
        <v>2264</v>
      </c>
      <c r="U133" s="20">
        <v>8914</v>
      </c>
      <c r="V133" s="20">
        <v>67531</v>
      </c>
      <c r="X133" s="20"/>
    </row>
    <row r="134" spans="2:24" x14ac:dyDescent="0.2">
      <c r="B134" s="21">
        <v>41518</v>
      </c>
      <c r="C134" s="20">
        <v>54</v>
      </c>
      <c r="D134" s="20">
        <v>21</v>
      </c>
      <c r="E134" s="20">
        <v>2</v>
      </c>
      <c r="F134" s="20">
        <v>91</v>
      </c>
      <c r="G134" s="20">
        <v>23</v>
      </c>
      <c r="H134" s="20">
        <v>1</v>
      </c>
      <c r="I134" s="20">
        <v>1</v>
      </c>
      <c r="J134" s="20">
        <v>114</v>
      </c>
      <c r="K134" s="20">
        <v>729</v>
      </c>
      <c r="L134" s="20">
        <v>146</v>
      </c>
      <c r="M134" s="20">
        <v>2</v>
      </c>
      <c r="N134" s="20">
        <v>58</v>
      </c>
      <c r="O134" s="20">
        <v>0</v>
      </c>
      <c r="P134" s="20">
        <v>76</v>
      </c>
      <c r="Q134" s="20">
        <f t="shared" si="1"/>
        <v>1318</v>
      </c>
      <c r="R134" s="20">
        <v>5</v>
      </c>
      <c r="S134" s="20">
        <v>12</v>
      </c>
      <c r="T134" s="20">
        <v>2208</v>
      </c>
      <c r="U134" s="20">
        <v>9578</v>
      </c>
      <c r="V134" s="20">
        <v>51484</v>
      </c>
      <c r="X134" s="20"/>
    </row>
    <row r="135" spans="2:24" x14ac:dyDescent="0.2">
      <c r="B135" s="21">
        <v>41548</v>
      </c>
      <c r="C135" s="20">
        <v>63</v>
      </c>
      <c r="D135" s="20">
        <v>30</v>
      </c>
      <c r="E135" s="20">
        <v>8</v>
      </c>
      <c r="F135" s="20">
        <v>111</v>
      </c>
      <c r="G135" s="20">
        <v>28</v>
      </c>
      <c r="H135" s="20">
        <v>7</v>
      </c>
      <c r="I135" s="20">
        <v>5</v>
      </c>
      <c r="J135" s="20">
        <v>145</v>
      </c>
      <c r="K135" s="20">
        <v>1000</v>
      </c>
      <c r="L135" s="20">
        <v>151</v>
      </c>
      <c r="M135" s="20">
        <v>7</v>
      </c>
      <c r="N135" s="20">
        <v>82</v>
      </c>
      <c r="O135" s="20">
        <v>0</v>
      </c>
      <c r="P135" s="20">
        <v>96</v>
      </c>
      <c r="Q135" s="20">
        <f t="shared" si="1"/>
        <v>1733</v>
      </c>
      <c r="R135" s="20">
        <v>7</v>
      </c>
      <c r="S135" s="20">
        <v>24</v>
      </c>
      <c r="T135" s="20">
        <v>2918</v>
      </c>
      <c r="U135" s="20">
        <v>12238</v>
      </c>
      <c r="V135" s="20">
        <v>64386</v>
      </c>
      <c r="X135" s="20"/>
    </row>
    <row r="136" spans="2:24" x14ac:dyDescent="0.2">
      <c r="B136" s="21">
        <v>41579</v>
      </c>
      <c r="C136" s="20">
        <v>52</v>
      </c>
      <c r="D136" s="20">
        <v>27</v>
      </c>
      <c r="E136" s="20">
        <v>6</v>
      </c>
      <c r="F136" s="20">
        <v>95</v>
      </c>
      <c r="G136" s="20">
        <v>12</v>
      </c>
      <c r="H136" s="20">
        <v>4</v>
      </c>
      <c r="I136" s="20">
        <v>7</v>
      </c>
      <c r="J136" s="20">
        <v>96</v>
      </c>
      <c r="K136" s="20">
        <v>775</v>
      </c>
      <c r="L136" s="20">
        <v>121</v>
      </c>
      <c r="M136" s="20">
        <v>6</v>
      </c>
      <c r="N136" s="20">
        <v>44</v>
      </c>
      <c r="O136" s="20">
        <v>1</v>
      </c>
      <c r="P136" s="20">
        <v>87</v>
      </c>
      <c r="Q136" s="20">
        <f t="shared" si="1"/>
        <v>1333</v>
      </c>
      <c r="R136" s="20">
        <v>7</v>
      </c>
      <c r="S136" s="20">
        <v>22</v>
      </c>
      <c r="T136" s="20">
        <v>2186</v>
      </c>
      <c r="U136" s="20">
        <v>10021</v>
      </c>
      <c r="V136" s="20">
        <v>64255</v>
      </c>
      <c r="X136" s="20"/>
    </row>
    <row r="137" spans="2:24" x14ac:dyDescent="0.2">
      <c r="B137" s="21">
        <v>41609</v>
      </c>
      <c r="C137" s="20">
        <v>50</v>
      </c>
      <c r="D137" s="20">
        <v>23</v>
      </c>
      <c r="E137" s="20">
        <v>3</v>
      </c>
      <c r="F137" s="20">
        <v>92</v>
      </c>
      <c r="G137" s="20">
        <v>22</v>
      </c>
      <c r="H137" s="20">
        <v>2</v>
      </c>
      <c r="I137" s="20">
        <v>4</v>
      </c>
      <c r="J137" s="20">
        <v>123</v>
      </c>
      <c r="K137" s="20">
        <v>801</v>
      </c>
      <c r="L137" s="20">
        <v>120</v>
      </c>
      <c r="M137" s="20">
        <v>9</v>
      </c>
      <c r="N137" s="20">
        <v>48</v>
      </c>
      <c r="O137" s="20">
        <v>0</v>
      </c>
      <c r="P137" s="20">
        <v>99</v>
      </c>
      <c r="Q137" s="20">
        <f t="shared" si="1"/>
        <v>1396</v>
      </c>
      <c r="R137" s="20">
        <v>3</v>
      </c>
      <c r="S137" s="20">
        <v>21</v>
      </c>
      <c r="T137" s="20">
        <v>2386</v>
      </c>
      <c r="U137" s="20">
        <v>10321</v>
      </c>
      <c r="V137" s="20">
        <v>64539</v>
      </c>
      <c r="X137" s="20"/>
    </row>
    <row r="138" spans="2:24" x14ac:dyDescent="0.2">
      <c r="B138" s="21">
        <v>41640</v>
      </c>
      <c r="C138" s="20">
        <v>42</v>
      </c>
      <c r="D138" s="20">
        <v>24</v>
      </c>
      <c r="E138" s="20">
        <v>2</v>
      </c>
      <c r="F138" s="20">
        <v>86</v>
      </c>
      <c r="G138" s="20">
        <v>15</v>
      </c>
      <c r="H138" s="20">
        <v>1</v>
      </c>
      <c r="I138" s="20">
        <v>6</v>
      </c>
      <c r="J138" s="20">
        <v>99</v>
      </c>
      <c r="K138" s="20">
        <v>744</v>
      </c>
      <c r="L138" s="20">
        <v>127</v>
      </c>
      <c r="M138" s="20">
        <v>4</v>
      </c>
      <c r="N138" s="20">
        <v>41</v>
      </c>
      <c r="O138" s="20">
        <v>2</v>
      </c>
      <c r="P138" s="20">
        <v>62</v>
      </c>
      <c r="Q138" s="20">
        <f t="shared" si="1"/>
        <v>1255</v>
      </c>
      <c r="R138" s="20">
        <v>5</v>
      </c>
      <c r="S138" s="20">
        <v>25</v>
      </c>
      <c r="T138" s="20">
        <v>2132</v>
      </c>
      <c r="U138" s="20">
        <v>8159</v>
      </c>
      <c r="V138" s="20">
        <v>68516</v>
      </c>
      <c r="X138" s="20"/>
    </row>
    <row r="139" spans="2:24" x14ac:dyDescent="0.2">
      <c r="B139" s="21">
        <v>41671</v>
      </c>
      <c r="C139" s="20">
        <v>49</v>
      </c>
      <c r="D139" s="20">
        <v>28</v>
      </c>
      <c r="E139" s="20">
        <v>0</v>
      </c>
      <c r="F139" s="20">
        <v>102</v>
      </c>
      <c r="G139" s="20">
        <v>15</v>
      </c>
      <c r="H139" s="20">
        <v>1</v>
      </c>
      <c r="I139" s="20">
        <v>1</v>
      </c>
      <c r="J139" s="20">
        <v>106</v>
      </c>
      <c r="K139" s="20">
        <v>627</v>
      </c>
      <c r="L139" s="20">
        <v>106</v>
      </c>
      <c r="M139" s="20">
        <v>6</v>
      </c>
      <c r="N139" s="20">
        <v>50</v>
      </c>
      <c r="O139" s="20">
        <v>1</v>
      </c>
      <c r="P139" s="20">
        <v>83</v>
      </c>
      <c r="Q139" s="20">
        <f t="shared" si="1"/>
        <v>1175</v>
      </c>
      <c r="R139" s="20">
        <v>6</v>
      </c>
      <c r="S139" s="20">
        <v>17</v>
      </c>
      <c r="T139" s="20">
        <v>2029</v>
      </c>
      <c r="U139" s="20">
        <v>8529</v>
      </c>
      <c r="V139" s="20">
        <v>87406</v>
      </c>
      <c r="X139" s="20"/>
    </row>
    <row r="140" spans="2:24" x14ac:dyDescent="0.2">
      <c r="B140" s="21">
        <v>41699</v>
      </c>
      <c r="C140" s="20">
        <v>58</v>
      </c>
      <c r="D140" s="20">
        <v>15</v>
      </c>
      <c r="E140" s="20">
        <v>2</v>
      </c>
      <c r="F140" s="20">
        <v>104</v>
      </c>
      <c r="G140" s="20">
        <v>23</v>
      </c>
      <c r="H140" s="20">
        <v>2</v>
      </c>
      <c r="I140" s="20">
        <v>8</v>
      </c>
      <c r="J140" s="20">
        <v>115</v>
      </c>
      <c r="K140" s="20">
        <v>912</v>
      </c>
      <c r="L140" s="20">
        <v>136</v>
      </c>
      <c r="M140" s="20">
        <v>5</v>
      </c>
      <c r="N140" s="20">
        <v>24</v>
      </c>
      <c r="O140" s="20">
        <v>1</v>
      </c>
      <c r="P140" s="20">
        <v>89</v>
      </c>
      <c r="Q140" s="20">
        <f t="shared" si="1"/>
        <v>1494</v>
      </c>
      <c r="R140" s="20">
        <v>11</v>
      </c>
      <c r="S140" s="20">
        <v>29</v>
      </c>
      <c r="T140" s="20">
        <v>3096</v>
      </c>
      <c r="U140" s="20">
        <v>10477</v>
      </c>
      <c r="V140" s="20">
        <v>101973</v>
      </c>
      <c r="X140" s="20"/>
    </row>
    <row r="141" spans="2:24" x14ac:dyDescent="0.2">
      <c r="B141" s="21">
        <v>41730</v>
      </c>
      <c r="C141" s="20">
        <v>51</v>
      </c>
      <c r="D141" s="20">
        <v>27</v>
      </c>
      <c r="E141" s="20">
        <v>7</v>
      </c>
      <c r="F141" s="20">
        <v>104</v>
      </c>
      <c r="G141" s="20">
        <v>21</v>
      </c>
      <c r="H141" s="20">
        <v>4</v>
      </c>
      <c r="I141" s="20">
        <v>0</v>
      </c>
      <c r="J141" s="20">
        <v>121</v>
      </c>
      <c r="K141" s="20">
        <v>783</v>
      </c>
      <c r="L141" s="20">
        <v>144</v>
      </c>
      <c r="M141" s="20">
        <v>4</v>
      </c>
      <c r="N141" s="20">
        <v>0</v>
      </c>
      <c r="O141" s="20">
        <v>2</v>
      </c>
      <c r="P141" s="20">
        <v>78</v>
      </c>
      <c r="Q141" s="20">
        <f t="shared" si="1"/>
        <v>1346</v>
      </c>
      <c r="R141" s="20">
        <v>7</v>
      </c>
      <c r="S141" s="20">
        <v>32</v>
      </c>
      <c r="T141" s="20">
        <v>3275</v>
      </c>
      <c r="U141" s="20">
        <v>10675</v>
      </c>
      <c r="V141" s="20">
        <v>105680</v>
      </c>
      <c r="X141" s="20"/>
    </row>
    <row r="142" spans="2:24" x14ac:dyDescent="0.2">
      <c r="B142" s="21">
        <v>41760</v>
      </c>
      <c r="C142" s="20">
        <v>64</v>
      </c>
      <c r="D142" s="20">
        <v>22</v>
      </c>
      <c r="E142" s="20">
        <v>3</v>
      </c>
      <c r="F142" s="20">
        <v>122</v>
      </c>
      <c r="G142" s="20">
        <v>19</v>
      </c>
      <c r="H142" s="20">
        <v>4</v>
      </c>
      <c r="I142" s="20">
        <v>1</v>
      </c>
      <c r="J142" s="20">
        <v>146</v>
      </c>
      <c r="K142" s="20">
        <v>930</v>
      </c>
      <c r="L142" s="20">
        <v>197</v>
      </c>
      <c r="M142" s="20">
        <v>5</v>
      </c>
      <c r="N142" s="20">
        <v>69</v>
      </c>
      <c r="O142" s="20">
        <v>0</v>
      </c>
      <c r="P142" s="20">
        <v>115</v>
      </c>
      <c r="Q142" s="20">
        <f t="shared" si="1"/>
        <v>1697</v>
      </c>
      <c r="R142" s="20">
        <v>13</v>
      </c>
      <c r="S142" s="20">
        <v>30</v>
      </c>
      <c r="T142" s="20">
        <v>3354</v>
      </c>
      <c r="U142" s="20">
        <v>11329</v>
      </c>
      <c r="V142" s="20">
        <v>108907</v>
      </c>
      <c r="X142" s="20"/>
    </row>
    <row r="143" spans="2:24" x14ac:dyDescent="0.2">
      <c r="B143" s="21">
        <v>41791</v>
      </c>
      <c r="C143" s="20">
        <v>59</v>
      </c>
      <c r="D143" s="20">
        <v>29</v>
      </c>
      <c r="E143" s="20">
        <v>3</v>
      </c>
      <c r="F143" s="20">
        <v>122</v>
      </c>
      <c r="G143" s="20">
        <v>23</v>
      </c>
      <c r="H143" s="20">
        <v>7</v>
      </c>
      <c r="I143" s="20">
        <v>1</v>
      </c>
      <c r="J143" s="20">
        <v>112</v>
      </c>
      <c r="K143" s="20">
        <v>973</v>
      </c>
      <c r="L143" s="20">
        <v>175</v>
      </c>
      <c r="M143" s="20">
        <v>2</v>
      </c>
      <c r="N143" s="20">
        <v>60</v>
      </c>
      <c r="O143" s="20">
        <v>0</v>
      </c>
      <c r="P143" s="20">
        <v>109</v>
      </c>
      <c r="Q143" s="20">
        <f t="shared" ref="Q143:Q161" si="2">SUM(C143:P143)</f>
        <v>1675</v>
      </c>
      <c r="R143" s="20">
        <v>8</v>
      </c>
      <c r="S143" s="20">
        <v>27</v>
      </c>
      <c r="T143" s="20">
        <v>3408</v>
      </c>
      <c r="U143" s="20">
        <v>11652</v>
      </c>
      <c r="V143" s="20">
        <v>116574</v>
      </c>
      <c r="X143" s="20"/>
    </row>
    <row r="144" spans="2:24" x14ac:dyDescent="0.2">
      <c r="B144" s="21">
        <v>41821</v>
      </c>
      <c r="C144" s="20">
        <v>82</v>
      </c>
      <c r="D144" s="20">
        <v>27</v>
      </c>
      <c r="E144" s="20">
        <v>7</v>
      </c>
      <c r="F144" s="20">
        <v>125</v>
      </c>
      <c r="G144" s="20">
        <v>20</v>
      </c>
      <c r="H144" s="20">
        <v>5</v>
      </c>
      <c r="I144" s="20">
        <v>3</v>
      </c>
      <c r="J144" s="20">
        <v>132</v>
      </c>
      <c r="K144" s="20">
        <v>1033</v>
      </c>
      <c r="L144" s="20">
        <v>181</v>
      </c>
      <c r="M144" s="20">
        <v>12</v>
      </c>
      <c r="N144" s="20">
        <v>89</v>
      </c>
      <c r="O144" s="20">
        <v>1</v>
      </c>
      <c r="P144" s="20">
        <v>129</v>
      </c>
      <c r="Q144" s="20">
        <f t="shared" si="2"/>
        <v>1846</v>
      </c>
      <c r="R144" s="20">
        <v>11</v>
      </c>
      <c r="S144" s="20">
        <v>26</v>
      </c>
      <c r="T144" s="20">
        <v>3429</v>
      </c>
      <c r="U144" s="20">
        <v>12853</v>
      </c>
      <c r="V144" s="20">
        <v>105940</v>
      </c>
      <c r="X144" s="20"/>
    </row>
    <row r="145" spans="2:24" x14ac:dyDescent="0.2">
      <c r="B145" s="21">
        <v>41852</v>
      </c>
      <c r="C145" s="20">
        <v>56</v>
      </c>
      <c r="D145" s="20">
        <v>22</v>
      </c>
      <c r="E145" s="20">
        <v>1</v>
      </c>
      <c r="F145" s="20">
        <v>102</v>
      </c>
      <c r="G145" s="20">
        <v>21</v>
      </c>
      <c r="H145" s="20">
        <v>2</v>
      </c>
      <c r="I145" s="20">
        <v>3</v>
      </c>
      <c r="J145" s="20">
        <v>93</v>
      </c>
      <c r="K145" s="20">
        <v>729</v>
      </c>
      <c r="L145" s="20">
        <v>149</v>
      </c>
      <c r="M145" s="20">
        <v>7</v>
      </c>
      <c r="N145" s="20">
        <v>70</v>
      </c>
      <c r="O145" s="20">
        <v>0</v>
      </c>
      <c r="P145" s="20">
        <v>70</v>
      </c>
      <c r="Q145" s="20">
        <f t="shared" si="2"/>
        <v>1325</v>
      </c>
      <c r="R145" s="20">
        <v>10</v>
      </c>
      <c r="S145" s="20">
        <v>23</v>
      </c>
      <c r="T145" s="20">
        <v>2247</v>
      </c>
      <c r="U145" s="20">
        <v>9238</v>
      </c>
      <c r="V145" s="20">
        <v>63463</v>
      </c>
      <c r="X145" s="20"/>
    </row>
    <row r="146" spans="2:24" x14ac:dyDescent="0.2">
      <c r="B146" s="21">
        <v>41883</v>
      </c>
      <c r="C146" s="20">
        <v>64</v>
      </c>
      <c r="D146" s="20">
        <v>35</v>
      </c>
      <c r="E146" s="20">
        <v>3</v>
      </c>
      <c r="F146" s="20">
        <v>121</v>
      </c>
      <c r="G146" s="20">
        <v>15</v>
      </c>
      <c r="H146" s="20">
        <v>3</v>
      </c>
      <c r="I146" s="20">
        <v>4</v>
      </c>
      <c r="J146" s="20">
        <v>160</v>
      </c>
      <c r="K146" s="20">
        <v>888</v>
      </c>
      <c r="L146" s="20">
        <v>163</v>
      </c>
      <c r="M146" s="20">
        <v>4</v>
      </c>
      <c r="N146" s="20">
        <v>81</v>
      </c>
      <c r="O146" s="20">
        <v>1</v>
      </c>
      <c r="P146" s="20">
        <v>91</v>
      </c>
      <c r="Q146" s="20">
        <f t="shared" si="2"/>
        <v>1633</v>
      </c>
      <c r="R146" s="20">
        <v>12</v>
      </c>
      <c r="S146" s="20">
        <v>31</v>
      </c>
      <c r="T146" s="20">
        <v>2716</v>
      </c>
      <c r="U146" s="20">
        <v>10913</v>
      </c>
      <c r="V146" s="20">
        <v>80534</v>
      </c>
      <c r="X146" s="20"/>
    </row>
    <row r="147" spans="2:24" x14ac:dyDescent="0.2">
      <c r="B147" s="21">
        <v>41913</v>
      </c>
      <c r="C147" s="20">
        <v>64</v>
      </c>
      <c r="D147" s="20">
        <v>47</v>
      </c>
      <c r="E147" s="20">
        <v>3</v>
      </c>
      <c r="F147" s="20">
        <v>133</v>
      </c>
      <c r="G147" s="20">
        <v>34</v>
      </c>
      <c r="H147" s="20">
        <v>3</v>
      </c>
      <c r="I147" s="20">
        <v>5</v>
      </c>
      <c r="J147" s="20">
        <v>151</v>
      </c>
      <c r="K147" s="20">
        <v>1142</v>
      </c>
      <c r="L147" s="20">
        <v>192</v>
      </c>
      <c r="M147" s="20">
        <v>8</v>
      </c>
      <c r="N147" s="20">
        <v>79</v>
      </c>
      <c r="O147" s="20">
        <v>1</v>
      </c>
      <c r="P147" s="20">
        <v>135</v>
      </c>
      <c r="Q147" s="20">
        <f t="shared" si="2"/>
        <v>1997</v>
      </c>
      <c r="R147" s="20">
        <v>12</v>
      </c>
      <c r="S147" s="20">
        <v>35</v>
      </c>
      <c r="T147" s="20">
        <v>3276</v>
      </c>
      <c r="U147" s="20">
        <v>13767</v>
      </c>
      <c r="V147" s="20">
        <v>106396</v>
      </c>
      <c r="X147" s="20"/>
    </row>
    <row r="148" spans="2:24" x14ac:dyDescent="0.2">
      <c r="B148" s="21">
        <v>41944</v>
      </c>
      <c r="C148" s="20">
        <v>65</v>
      </c>
      <c r="D148" s="20">
        <v>34</v>
      </c>
      <c r="E148" s="20">
        <v>4</v>
      </c>
      <c r="F148" s="20">
        <v>112</v>
      </c>
      <c r="G148" s="20">
        <v>19</v>
      </c>
      <c r="H148" s="20">
        <v>6</v>
      </c>
      <c r="I148" s="20">
        <v>0</v>
      </c>
      <c r="J148" s="20">
        <v>122</v>
      </c>
      <c r="K148" s="20">
        <v>931</v>
      </c>
      <c r="L148" s="20">
        <v>187</v>
      </c>
      <c r="M148" s="20">
        <v>1</v>
      </c>
      <c r="N148" s="20">
        <v>77</v>
      </c>
      <c r="O148" s="20">
        <v>0</v>
      </c>
      <c r="P148" s="20">
        <v>114</v>
      </c>
      <c r="Q148" s="20">
        <f t="shared" si="2"/>
        <v>1672</v>
      </c>
      <c r="R148" s="20">
        <v>8</v>
      </c>
      <c r="S148" s="20">
        <v>22</v>
      </c>
      <c r="T148" s="20">
        <v>2749</v>
      </c>
      <c r="U148" s="20">
        <v>11260</v>
      </c>
      <c r="V148" s="20">
        <v>87735</v>
      </c>
      <c r="X148" s="20"/>
    </row>
    <row r="149" spans="2:24" x14ac:dyDescent="0.2">
      <c r="B149" s="21">
        <v>41974</v>
      </c>
      <c r="C149" s="20">
        <v>62</v>
      </c>
      <c r="D149" s="20">
        <v>38</v>
      </c>
      <c r="E149" s="20">
        <v>5</v>
      </c>
      <c r="F149" s="20">
        <v>103</v>
      </c>
      <c r="G149" s="20">
        <v>25</v>
      </c>
      <c r="H149" s="20">
        <v>6</v>
      </c>
      <c r="I149" s="20">
        <v>9</v>
      </c>
      <c r="J149" s="20">
        <v>129</v>
      </c>
      <c r="K149" s="20">
        <v>992</v>
      </c>
      <c r="L149" s="20">
        <v>163</v>
      </c>
      <c r="M149" s="20">
        <v>7</v>
      </c>
      <c r="N149" s="20">
        <v>94</v>
      </c>
      <c r="O149" s="20">
        <v>1</v>
      </c>
      <c r="P149" s="20">
        <v>125</v>
      </c>
      <c r="Q149" s="20">
        <f t="shared" si="2"/>
        <v>1759</v>
      </c>
      <c r="R149" s="20">
        <v>12</v>
      </c>
      <c r="S149" s="20">
        <v>28</v>
      </c>
      <c r="T149" s="20">
        <v>2902</v>
      </c>
      <c r="U149" s="20">
        <v>12300</v>
      </c>
      <c r="V149" s="20">
        <v>96948</v>
      </c>
      <c r="X149" s="20"/>
    </row>
    <row r="150" spans="2:24" x14ac:dyDescent="0.2">
      <c r="B150" s="21">
        <v>42005</v>
      </c>
      <c r="C150" s="20">
        <v>54</v>
      </c>
      <c r="D150" s="20">
        <v>30</v>
      </c>
      <c r="E150" s="20">
        <v>2</v>
      </c>
      <c r="F150" s="20">
        <v>97</v>
      </c>
      <c r="G150" s="20">
        <v>25</v>
      </c>
      <c r="H150" s="20">
        <v>4</v>
      </c>
      <c r="I150" s="20">
        <v>2</v>
      </c>
      <c r="J150" s="20">
        <v>100</v>
      </c>
      <c r="K150" s="20">
        <v>866</v>
      </c>
      <c r="L150" s="20">
        <v>169</v>
      </c>
      <c r="M150" s="20">
        <v>10</v>
      </c>
      <c r="N150" s="20">
        <v>66</v>
      </c>
      <c r="O150" s="20">
        <v>0</v>
      </c>
      <c r="P150" s="20">
        <v>93</v>
      </c>
      <c r="Q150" s="20">
        <f t="shared" si="2"/>
        <v>1518</v>
      </c>
      <c r="R150" s="20">
        <v>9</v>
      </c>
      <c r="S150" s="20">
        <v>29</v>
      </c>
      <c r="T150" s="20">
        <v>2737</v>
      </c>
      <c r="U150" s="20">
        <v>10988</v>
      </c>
      <c r="V150" s="20">
        <v>90085</v>
      </c>
      <c r="X150" s="20"/>
    </row>
    <row r="151" spans="2:24" x14ac:dyDescent="0.2">
      <c r="B151" s="21">
        <v>42036</v>
      </c>
      <c r="C151" s="20">
        <v>70</v>
      </c>
      <c r="D151" s="20">
        <v>27</v>
      </c>
      <c r="E151" s="20">
        <v>5</v>
      </c>
      <c r="F151" s="20">
        <v>126</v>
      </c>
      <c r="G151" s="20">
        <v>26</v>
      </c>
      <c r="H151" s="20">
        <v>5</v>
      </c>
      <c r="I151" s="20">
        <v>5</v>
      </c>
      <c r="J151" s="20">
        <v>102</v>
      </c>
      <c r="K151" s="20">
        <v>871</v>
      </c>
      <c r="L151" s="20">
        <v>170</v>
      </c>
      <c r="M151" s="20">
        <v>8</v>
      </c>
      <c r="N151" s="20">
        <v>80</v>
      </c>
      <c r="O151" s="20">
        <v>0</v>
      </c>
      <c r="P151" s="20">
        <v>112</v>
      </c>
      <c r="Q151" s="20">
        <f t="shared" si="2"/>
        <v>1607</v>
      </c>
      <c r="R151" s="20">
        <v>8</v>
      </c>
      <c r="S151" s="20">
        <v>19</v>
      </c>
      <c r="T151" s="20">
        <v>2962</v>
      </c>
      <c r="U151" s="20">
        <v>11774</v>
      </c>
      <c r="V151" s="20">
        <v>110972</v>
      </c>
      <c r="X151" s="20"/>
    </row>
    <row r="152" spans="2:24" x14ac:dyDescent="0.2">
      <c r="B152" s="21">
        <v>42064</v>
      </c>
      <c r="C152" s="20">
        <v>100</v>
      </c>
      <c r="D152" s="20">
        <v>38</v>
      </c>
      <c r="E152" s="20">
        <v>8</v>
      </c>
      <c r="F152" s="20">
        <v>164</v>
      </c>
      <c r="G152" s="20">
        <v>36</v>
      </c>
      <c r="H152" s="20">
        <v>7</v>
      </c>
      <c r="I152" s="20">
        <v>3</v>
      </c>
      <c r="J152" s="20">
        <v>133</v>
      </c>
      <c r="K152" s="20">
        <v>1131</v>
      </c>
      <c r="L152" s="20">
        <v>254</v>
      </c>
      <c r="M152" s="20">
        <v>15</v>
      </c>
      <c r="N152" s="20">
        <v>92</v>
      </c>
      <c r="O152" s="20">
        <v>0</v>
      </c>
      <c r="P152" s="20">
        <v>125</v>
      </c>
      <c r="Q152" s="20">
        <f t="shared" si="2"/>
        <v>2106</v>
      </c>
      <c r="R152" s="20">
        <v>14</v>
      </c>
      <c r="S152" s="20">
        <v>50</v>
      </c>
      <c r="T152" s="20">
        <v>4610</v>
      </c>
      <c r="U152" s="20">
        <v>15159</v>
      </c>
      <c r="V152" s="20">
        <v>146399</v>
      </c>
      <c r="X152" s="20"/>
    </row>
    <row r="153" spans="2:24" x14ac:dyDescent="0.2">
      <c r="B153" s="21">
        <v>42095</v>
      </c>
      <c r="C153" s="20">
        <v>86</v>
      </c>
      <c r="D153" s="20">
        <v>35</v>
      </c>
      <c r="E153" s="20">
        <v>7</v>
      </c>
      <c r="F153" s="20">
        <v>134</v>
      </c>
      <c r="G153" s="20">
        <v>37</v>
      </c>
      <c r="H153" s="20">
        <v>6</v>
      </c>
      <c r="I153" s="20">
        <v>3</v>
      </c>
      <c r="J153" s="20">
        <v>140</v>
      </c>
      <c r="K153" s="20">
        <v>1002</v>
      </c>
      <c r="L153" s="20">
        <v>225</v>
      </c>
      <c r="M153" s="20">
        <v>10</v>
      </c>
      <c r="N153" s="20">
        <v>83</v>
      </c>
      <c r="O153" s="20">
        <v>0</v>
      </c>
      <c r="P153" s="20">
        <v>121</v>
      </c>
      <c r="Q153" s="20">
        <f t="shared" si="2"/>
        <v>1889</v>
      </c>
      <c r="R153" s="20">
        <v>14</v>
      </c>
      <c r="S153" s="20">
        <v>39</v>
      </c>
      <c r="T153" s="20">
        <v>3565</v>
      </c>
      <c r="U153" s="20">
        <v>12506</v>
      </c>
      <c r="V153" s="20">
        <v>113883</v>
      </c>
      <c r="X153" s="20"/>
    </row>
    <row r="154" spans="2:24" x14ac:dyDescent="0.2">
      <c r="B154" s="21">
        <v>42125</v>
      </c>
      <c r="C154" s="20">
        <v>74</v>
      </c>
      <c r="D154" s="20">
        <v>32</v>
      </c>
      <c r="E154" s="20">
        <v>6</v>
      </c>
      <c r="F154" s="20">
        <v>162</v>
      </c>
      <c r="G154" s="20">
        <v>38</v>
      </c>
      <c r="H154" s="20">
        <v>3</v>
      </c>
      <c r="I154" s="20">
        <v>2</v>
      </c>
      <c r="J154" s="20">
        <v>161</v>
      </c>
      <c r="K154" s="20">
        <v>1053</v>
      </c>
      <c r="L154" s="20">
        <v>212</v>
      </c>
      <c r="M154" s="20">
        <v>10</v>
      </c>
      <c r="N154" s="20">
        <v>99</v>
      </c>
      <c r="O154" s="20">
        <v>0</v>
      </c>
      <c r="P154" s="20">
        <v>131</v>
      </c>
      <c r="Q154" s="20">
        <f t="shared" si="2"/>
        <v>1983</v>
      </c>
      <c r="R154" s="20">
        <v>21</v>
      </c>
      <c r="S154" s="20">
        <v>32</v>
      </c>
      <c r="T154" s="20">
        <v>3903</v>
      </c>
      <c r="U154" s="20">
        <v>13676</v>
      </c>
      <c r="V154" s="20">
        <v>128079</v>
      </c>
      <c r="X154" s="20"/>
    </row>
    <row r="155" spans="2:24" x14ac:dyDescent="0.2">
      <c r="B155" s="21">
        <v>42156</v>
      </c>
      <c r="C155" s="20">
        <v>94</v>
      </c>
      <c r="D155" s="20">
        <v>40</v>
      </c>
      <c r="E155" s="20">
        <v>13</v>
      </c>
      <c r="F155" s="20">
        <v>154</v>
      </c>
      <c r="G155" s="20">
        <v>32</v>
      </c>
      <c r="H155" s="20">
        <v>4</v>
      </c>
      <c r="I155" s="20">
        <v>4</v>
      </c>
      <c r="J155" s="20">
        <v>143</v>
      </c>
      <c r="K155" s="20">
        <v>1140</v>
      </c>
      <c r="L155" s="20">
        <v>255</v>
      </c>
      <c r="M155" s="20">
        <v>8</v>
      </c>
      <c r="N155" s="20">
        <v>102</v>
      </c>
      <c r="O155" s="20">
        <v>0</v>
      </c>
      <c r="P155" s="20">
        <v>112</v>
      </c>
      <c r="Q155" s="20">
        <f t="shared" si="2"/>
        <v>2101</v>
      </c>
      <c r="R155" s="20">
        <v>19</v>
      </c>
      <c r="S155" s="20">
        <v>46</v>
      </c>
      <c r="T155" s="20">
        <v>4583</v>
      </c>
      <c r="U155" s="20">
        <v>15855</v>
      </c>
      <c r="V155" s="20">
        <v>150073</v>
      </c>
      <c r="X155" s="20"/>
    </row>
    <row r="156" spans="2:24" x14ac:dyDescent="0.2">
      <c r="B156" s="21">
        <v>42186</v>
      </c>
      <c r="C156" s="20">
        <v>104</v>
      </c>
      <c r="D156" s="20">
        <v>46</v>
      </c>
      <c r="E156" s="20">
        <v>7</v>
      </c>
      <c r="F156" s="20">
        <v>174</v>
      </c>
      <c r="G156" s="20">
        <v>53</v>
      </c>
      <c r="H156" s="20">
        <v>4</v>
      </c>
      <c r="I156" s="20">
        <v>7</v>
      </c>
      <c r="J156" s="20">
        <v>174</v>
      </c>
      <c r="K156" s="20">
        <v>1286</v>
      </c>
      <c r="L156" s="20">
        <v>300</v>
      </c>
      <c r="M156" s="20">
        <v>18</v>
      </c>
      <c r="N156" s="20">
        <v>103</v>
      </c>
      <c r="O156" s="20">
        <v>0</v>
      </c>
      <c r="P156" s="20">
        <v>154</v>
      </c>
      <c r="Q156" s="20">
        <f t="shared" si="2"/>
        <v>2430</v>
      </c>
      <c r="R156" s="20">
        <v>21</v>
      </c>
      <c r="S156" s="20">
        <v>56</v>
      </c>
      <c r="T156" s="20">
        <v>4703</v>
      </c>
      <c r="U156" s="20">
        <v>17805</v>
      </c>
      <c r="V156" s="20">
        <v>144175</v>
      </c>
      <c r="X156" s="20"/>
    </row>
    <row r="157" spans="2:24" x14ac:dyDescent="0.2">
      <c r="B157" s="21">
        <v>42217</v>
      </c>
      <c r="C157" s="20">
        <v>71</v>
      </c>
      <c r="D157" s="20">
        <v>35</v>
      </c>
      <c r="E157" s="20">
        <v>7</v>
      </c>
      <c r="F157" s="20">
        <v>103</v>
      </c>
      <c r="G157" s="20">
        <v>32</v>
      </c>
      <c r="H157" s="20">
        <v>1</v>
      </c>
      <c r="I157" s="20">
        <v>3</v>
      </c>
      <c r="J157" s="20">
        <v>127</v>
      </c>
      <c r="K157" s="20">
        <v>980</v>
      </c>
      <c r="L157" s="20">
        <v>216</v>
      </c>
      <c r="M157" s="20">
        <v>10</v>
      </c>
      <c r="N157" s="20">
        <v>65</v>
      </c>
      <c r="O157" s="20">
        <v>0</v>
      </c>
      <c r="P157" s="20">
        <v>116</v>
      </c>
      <c r="Q157" s="20">
        <f t="shared" si="2"/>
        <v>1766</v>
      </c>
      <c r="R157" s="20">
        <v>14</v>
      </c>
      <c r="S157" s="20">
        <v>28</v>
      </c>
      <c r="T157" s="20">
        <v>3192</v>
      </c>
      <c r="U157" s="20">
        <v>11795</v>
      </c>
      <c r="V157" s="20">
        <v>80786</v>
      </c>
      <c r="X157" s="20"/>
    </row>
    <row r="158" spans="2:24" x14ac:dyDescent="0.2">
      <c r="B158" s="21">
        <v>42248</v>
      </c>
      <c r="C158" s="20">
        <v>105</v>
      </c>
      <c r="D158" s="20">
        <v>55</v>
      </c>
      <c r="E158" s="20">
        <v>3</v>
      </c>
      <c r="F158" s="20">
        <v>148</v>
      </c>
      <c r="G158" s="20">
        <v>32</v>
      </c>
      <c r="H158" s="20">
        <v>4</v>
      </c>
      <c r="I158" s="20">
        <v>5</v>
      </c>
      <c r="J158" s="20">
        <v>149</v>
      </c>
      <c r="K158" s="20">
        <v>987</v>
      </c>
      <c r="L158" s="20">
        <v>229</v>
      </c>
      <c r="M158" s="20">
        <v>6</v>
      </c>
      <c r="N158" s="20">
        <v>83</v>
      </c>
      <c r="O158" s="20">
        <v>0</v>
      </c>
      <c r="P158" s="20">
        <v>122</v>
      </c>
      <c r="Q158" s="20">
        <f t="shared" si="2"/>
        <v>1928</v>
      </c>
      <c r="R158" s="20">
        <v>13</v>
      </c>
      <c r="S158" s="20">
        <v>31</v>
      </c>
      <c r="T158" s="20">
        <v>3604</v>
      </c>
      <c r="U158" s="20">
        <v>14286</v>
      </c>
      <c r="V158" s="20">
        <v>103700</v>
      </c>
      <c r="X158" s="20"/>
    </row>
    <row r="159" spans="2:24" x14ac:dyDescent="0.2">
      <c r="B159" s="21">
        <v>42278</v>
      </c>
      <c r="C159" s="20">
        <v>98</v>
      </c>
      <c r="D159" s="20">
        <v>44</v>
      </c>
      <c r="E159" s="20">
        <v>8</v>
      </c>
      <c r="F159" s="20">
        <v>149</v>
      </c>
      <c r="G159" s="20">
        <v>38</v>
      </c>
      <c r="H159" s="20">
        <v>1</v>
      </c>
      <c r="I159" s="20">
        <v>4</v>
      </c>
      <c r="J159" s="20">
        <v>124</v>
      </c>
      <c r="K159" s="20">
        <v>1121</v>
      </c>
      <c r="L159" s="20">
        <v>219</v>
      </c>
      <c r="M159" s="20">
        <v>6</v>
      </c>
      <c r="N159" s="20">
        <v>98</v>
      </c>
      <c r="O159" s="20">
        <v>0</v>
      </c>
      <c r="P159" s="20">
        <v>145</v>
      </c>
      <c r="Q159" s="20">
        <f t="shared" si="2"/>
        <v>2055</v>
      </c>
      <c r="R159" s="20">
        <v>14</v>
      </c>
      <c r="S159" s="20">
        <v>32</v>
      </c>
      <c r="T159" s="20">
        <v>3698</v>
      </c>
      <c r="U159" s="20">
        <v>15356</v>
      </c>
      <c r="V159" s="20">
        <v>116071</v>
      </c>
      <c r="X159" s="20"/>
    </row>
    <row r="160" spans="2:24" x14ac:dyDescent="0.2">
      <c r="B160" s="21">
        <v>42309</v>
      </c>
      <c r="C160" s="20">
        <v>76</v>
      </c>
      <c r="D160" s="20">
        <v>29</v>
      </c>
      <c r="E160" s="20">
        <v>2</v>
      </c>
      <c r="F160" s="20">
        <v>134</v>
      </c>
      <c r="G160" s="20">
        <v>32</v>
      </c>
      <c r="H160" s="20">
        <v>2</v>
      </c>
      <c r="I160" s="20">
        <v>3</v>
      </c>
      <c r="J160" s="20">
        <v>120</v>
      </c>
      <c r="K160" s="20">
        <v>1103</v>
      </c>
      <c r="L160" s="20">
        <v>217</v>
      </c>
      <c r="M160" s="20">
        <v>7</v>
      </c>
      <c r="N160" s="20">
        <v>103</v>
      </c>
      <c r="O160" s="20">
        <v>0</v>
      </c>
      <c r="P160" s="20">
        <v>136</v>
      </c>
      <c r="Q160" s="20">
        <f t="shared" si="2"/>
        <v>1964</v>
      </c>
      <c r="R160" s="20">
        <v>14</v>
      </c>
      <c r="S160" s="20">
        <v>42</v>
      </c>
      <c r="T160" s="20">
        <v>3612</v>
      </c>
      <c r="U160" s="20">
        <v>14654</v>
      </c>
      <c r="V160" s="20">
        <v>113048</v>
      </c>
      <c r="X160" s="20"/>
    </row>
    <row r="161" spans="2:24" x14ac:dyDescent="0.2">
      <c r="B161" s="21">
        <v>42339</v>
      </c>
      <c r="C161" s="20">
        <v>77</v>
      </c>
      <c r="D161" s="20">
        <v>30</v>
      </c>
      <c r="E161" s="20">
        <v>7</v>
      </c>
      <c r="F161" s="20">
        <v>128</v>
      </c>
      <c r="G161" s="20">
        <v>32</v>
      </c>
      <c r="H161" s="20">
        <v>3</v>
      </c>
      <c r="I161" s="20">
        <v>1</v>
      </c>
      <c r="J161" s="20">
        <v>146</v>
      </c>
      <c r="K161" s="20">
        <v>1125</v>
      </c>
      <c r="L161" s="20">
        <v>207</v>
      </c>
      <c r="M161" s="20">
        <v>9</v>
      </c>
      <c r="N161" s="20">
        <v>85</v>
      </c>
      <c r="O161" s="20">
        <v>0</v>
      </c>
      <c r="P161" s="20">
        <v>117</v>
      </c>
      <c r="Q161" s="20">
        <f t="shared" si="2"/>
        <v>1967</v>
      </c>
      <c r="R161" s="20">
        <v>10</v>
      </c>
      <c r="S161" s="20">
        <v>59</v>
      </c>
      <c r="T161" s="20">
        <v>3568</v>
      </c>
      <c r="U161" s="20">
        <v>15233</v>
      </c>
      <c r="V161" s="20">
        <v>119891</v>
      </c>
      <c r="X161" s="20"/>
    </row>
    <row r="162" spans="2:24" x14ac:dyDescent="0.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X162" s="20"/>
    </row>
    <row r="164" spans="2:24" x14ac:dyDescent="0.2">
      <c r="B164" s="49">
        <v>2003</v>
      </c>
      <c r="C164" s="20">
        <f t="shared" ref="C164:V164" si="3">SUM(C6:C17)</f>
        <v>1307</v>
      </c>
      <c r="D164" s="20">
        <f t="shared" si="3"/>
        <v>775</v>
      </c>
      <c r="E164" s="20">
        <f t="shared" si="3"/>
        <v>100</v>
      </c>
      <c r="F164" s="20">
        <f t="shared" si="3"/>
        <v>2384</v>
      </c>
      <c r="G164" s="20">
        <f t="shared" si="3"/>
        <v>517</v>
      </c>
      <c r="H164" s="20">
        <f t="shared" si="3"/>
        <v>91</v>
      </c>
      <c r="I164" s="20">
        <f t="shared" si="3"/>
        <v>7592</v>
      </c>
      <c r="J164" s="20">
        <f t="shared" si="3"/>
        <v>3887</v>
      </c>
      <c r="K164" s="20">
        <f t="shared" si="3"/>
        <v>24489</v>
      </c>
      <c r="L164" s="20">
        <f t="shared" si="3"/>
        <v>3055</v>
      </c>
      <c r="M164" s="20">
        <f t="shared" si="3"/>
        <v>199</v>
      </c>
      <c r="N164" s="20">
        <f t="shared" si="3"/>
        <v>1086</v>
      </c>
      <c r="O164" s="20">
        <f t="shared" si="3"/>
        <v>22</v>
      </c>
      <c r="P164" s="20">
        <f t="shared" si="3"/>
        <v>4275</v>
      </c>
      <c r="Q164" s="20">
        <f t="shared" si="3"/>
        <v>49779</v>
      </c>
      <c r="R164" s="20">
        <f t="shared" si="3"/>
        <v>354</v>
      </c>
      <c r="S164" s="20">
        <f t="shared" si="3"/>
        <v>698</v>
      </c>
      <c r="T164" s="20">
        <f t="shared" si="3"/>
        <v>78137</v>
      </c>
      <c r="U164" s="20">
        <f t="shared" si="3"/>
        <v>295138</v>
      </c>
      <c r="V164" s="20">
        <f t="shared" si="3"/>
        <v>1891216</v>
      </c>
    </row>
    <row r="165" spans="2:24" x14ac:dyDescent="0.2">
      <c r="B165" s="49">
        <v>2004</v>
      </c>
      <c r="C165" s="20">
        <f t="shared" ref="C165:V165" si="4">SUM(C18:C29)</f>
        <v>1418</v>
      </c>
      <c r="D165" s="20">
        <f t="shared" si="4"/>
        <v>746</v>
      </c>
      <c r="E165" s="20">
        <f t="shared" si="4"/>
        <v>123</v>
      </c>
      <c r="F165" s="20">
        <f t="shared" si="4"/>
        <v>2425</v>
      </c>
      <c r="G165" s="20">
        <f t="shared" si="4"/>
        <v>696</v>
      </c>
      <c r="H165" s="20">
        <f t="shared" si="4"/>
        <v>123</v>
      </c>
      <c r="I165" s="20">
        <f t="shared" si="4"/>
        <v>8534</v>
      </c>
      <c r="J165" s="20">
        <f t="shared" si="4"/>
        <v>3349</v>
      </c>
      <c r="K165" s="20">
        <f t="shared" si="4"/>
        <v>27548</v>
      </c>
      <c r="L165" s="20">
        <f t="shared" si="4"/>
        <v>3227</v>
      </c>
      <c r="M165" s="20">
        <f t="shared" si="4"/>
        <v>260</v>
      </c>
      <c r="N165" s="20">
        <f t="shared" si="4"/>
        <v>1571</v>
      </c>
      <c r="O165" s="20">
        <f t="shared" si="4"/>
        <v>31</v>
      </c>
      <c r="P165" s="20">
        <f t="shared" si="4"/>
        <v>4532</v>
      </c>
      <c r="Q165" s="20">
        <f t="shared" si="4"/>
        <v>54583</v>
      </c>
      <c r="R165" s="20">
        <f t="shared" si="4"/>
        <v>356</v>
      </c>
      <c r="S165" s="20">
        <f t="shared" si="4"/>
        <v>823</v>
      </c>
      <c r="T165" s="20">
        <f t="shared" si="4"/>
        <v>86512</v>
      </c>
      <c r="U165" s="20">
        <f t="shared" si="4"/>
        <v>343606</v>
      </c>
      <c r="V165" s="20">
        <f t="shared" si="4"/>
        <v>2149151</v>
      </c>
    </row>
    <row r="166" spans="2:24" x14ac:dyDescent="0.2">
      <c r="B166" s="49">
        <v>2005</v>
      </c>
      <c r="C166" s="20">
        <f t="shared" ref="C166:V166" si="5">SUM(C30:C41)</f>
        <v>1602</v>
      </c>
      <c r="D166" s="20">
        <f t="shared" si="5"/>
        <v>793</v>
      </c>
      <c r="E166" s="20">
        <f t="shared" si="5"/>
        <v>124</v>
      </c>
      <c r="F166" s="20">
        <f t="shared" si="5"/>
        <v>2508</v>
      </c>
      <c r="G166" s="20">
        <f t="shared" si="5"/>
        <v>783</v>
      </c>
      <c r="H166" s="20">
        <f t="shared" si="5"/>
        <v>114</v>
      </c>
      <c r="I166" s="20">
        <f t="shared" si="5"/>
        <v>8740</v>
      </c>
      <c r="J166" s="20">
        <f t="shared" si="5"/>
        <v>3250</v>
      </c>
      <c r="K166" s="20">
        <f t="shared" si="5"/>
        <v>29759</v>
      </c>
      <c r="L166" s="20">
        <f t="shared" si="5"/>
        <v>3322</v>
      </c>
      <c r="M166" s="20">
        <f t="shared" si="5"/>
        <v>248</v>
      </c>
      <c r="N166" s="20">
        <f t="shared" si="5"/>
        <v>1635</v>
      </c>
      <c r="O166" s="20">
        <f t="shared" si="5"/>
        <v>29</v>
      </c>
      <c r="P166" s="20">
        <f t="shared" si="5"/>
        <v>5112</v>
      </c>
      <c r="Q166" s="20">
        <f t="shared" si="5"/>
        <v>58019</v>
      </c>
      <c r="R166" s="20">
        <f t="shared" si="5"/>
        <v>446</v>
      </c>
      <c r="S166" s="20">
        <f t="shared" si="5"/>
        <v>819</v>
      </c>
      <c r="T166" s="20">
        <f t="shared" si="5"/>
        <v>89693</v>
      </c>
      <c r="U166" s="20">
        <f t="shared" si="5"/>
        <v>373580</v>
      </c>
      <c r="V166" s="20">
        <f t="shared" si="5"/>
        <v>2318693</v>
      </c>
    </row>
    <row r="167" spans="2:24" x14ac:dyDescent="0.2">
      <c r="B167" s="49">
        <v>2006</v>
      </c>
      <c r="C167" s="20">
        <f t="shared" ref="C167:V167" si="6">SUM(C42:C53)</f>
        <v>1489</v>
      </c>
      <c r="D167" s="20">
        <f t="shared" si="6"/>
        <v>871</v>
      </c>
      <c r="E167" s="20">
        <f t="shared" si="6"/>
        <v>145</v>
      </c>
      <c r="F167" s="20">
        <f t="shared" si="6"/>
        <v>2578</v>
      </c>
      <c r="G167" s="20">
        <f t="shared" si="6"/>
        <v>695</v>
      </c>
      <c r="H167" s="20">
        <f t="shared" si="6"/>
        <v>134</v>
      </c>
      <c r="I167" s="20">
        <f t="shared" si="6"/>
        <v>10873</v>
      </c>
      <c r="J167" s="20">
        <f t="shared" si="6"/>
        <v>3248</v>
      </c>
      <c r="K167" s="20">
        <f t="shared" si="6"/>
        <v>29991</v>
      </c>
      <c r="L167" s="20">
        <f t="shared" si="6"/>
        <v>3511</v>
      </c>
      <c r="M167" s="20">
        <f t="shared" si="6"/>
        <v>267</v>
      </c>
      <c r="N167" s="20">
        <f t="shared" si="6"/>
        <v>1680</v>
      </c>
      <c r="O167" s="20">
        <f t="shared" si="6"/>
        <v>37</v>
      </c>
      <c r="P167" s="20">
        <f t="shared" si="6"/>
        <v>4493</v>
      </c>
      <c r="Q167" s="20">
        <f t="shared" si="6"/>
        <v>60012</v>
      </c>
      <c r="R167" s="20">
        <f t="shared" si="6"/>
        <v>493</v>
      </c>
      <c r="S167" s="20">
        <f t="shared" si="6"/>
        <v>836</v>
      </c>
      <c r="T167" s="20">
        <f t="shared" si="6"/>
        <v>92173</v>
      </c>
      <c r="U167" s="20">
        <f t="shared" si="6"/>
        <v>386142</v>
      </c>
      <c r="V167" s="20">
        <f t="shared" si="6"/>
        <v>2363999</v>
      </c>
    </row>
    <row r="168" spans="2:24" x14ac:dyDescent="0.2">
      <c r="B168" s="49">
        <v>2007</v>
      </c>
      <c r="C168" s="20">
        <f t="shared" ref="C168:V168" si="7">SUM(C54:C65)</f>
        <v>1535</v>
      </c>
      <c r="D168" s="20">
        <f t="shared" si="7"/>
        <v>993</v>
      </c>
      <c r="E168" s="20">
        <f t="shared" si="7"/>
        <v>122</v>
      </c>
      <c r="F168" s="20">
        <f t="shared" si="7"/>
        <v>2432</v>
      </c>
      <c r="G168" s="20">
        <f t="shared" si="7"/>
        <v>729</v>
      </c>
      <c r="H168" s="20">
        <f t="shared" si="7"/>
        <v>107</v>
      </c>
      <c r="I168" s="20">
        <f t="shared" si="7"/>
        <v>12830</v>
      </c>
      <c r="J168" s="20">
        <f t="shared" si="7"/>
        <v>3221</v>
      </c>
      <c r="K168" s="20">
        <f t="shared" si="7"/>
        <v>28445</v>
      </c>
      <c r="L168" s="20">
        <f t="shared" si="7"/>
        <v>3350</v>
      </c>
      <c r="M168" s="20">
        <f t="shared" si="7"/>
        <v>254</v>
      </c>
      <c r="N168" s="20">
        <f t="shared" si="7"/>
        <v>1427</v>
      </c>
      <c r="O168" s="20">
        <f t="shared" si="7"/>
        <v>39</v>
      </c>
      <c r="P168" s="20">
        <f t="shared" si="7"/>
        <v>4399</v>
      </c>
      <c r="Q168" s="20">
        <f t="shared" si="7"/>
        <v>59883</v>
      </c>
      <c r="R168" s="20">
        <f t="shared" si="7"/>
        <v>390</v>
      </c>
      <c r="S168" s="20">
        <f t="shared" si="7"/>
        <v>775</v>
      </c>
      <c r="T168" s="20">
        <f t="shared" si="7"/>
        <v>89855</v>
      </c>
      <c r="U168" s="20">
        <f t="shared" si="7"/>
        <v>376648</v>
      </c>
      <c r="V168" s="20">
        <f t="shared" si="7"/>
        <v>2349457</v>
      </c>
    </row>
    <row r="169" spans="2:24" x14ac:dyDescent="0.2">
      <c r="B169" s="49">
        <v>2008</v>
      </c>
      <c r="C169" s="20">
        <f t="shared" ref="C169:V169" si="8">SUM(C66:C77)</f>
        <v>914</v>
      </c>
      <c r="D169" s="20">
        <f t="shared" si="8"/>
        <v>512</v>
      </c>
      <c r="E169" s="20">
        <f t="shared" si="8"/>
        <v>58</v>
      </c>
      <c r="F169" s="20">
        <f t="shared" si="8"/>
        <v>225</v>
      </c>
      <c r="G169" s="20">
        <f t="shared" si="8"/>
        <v>428</v>
      </c>
      <c r="H169" s="20">
        <f t="shared" si="8"/>
        <v>62</v>
      </c>
      <c r="I169" s="20">
        <f t="shared" si="8"/>
        <v>16948</v>
      </c>
      <c r="J169" s="20">
        <f t="shared" si="8"/>
        <v>2125</v>
      </c>
      <c r="K169" s="20">
        <f t="shared" si="8"/>
        <v>18718</v>
      </c>
      <c r="L169" s="20">
        <f t="shared" si="8"/>
        <v>2224</v>
      </c>
      <c r="M169" s="20">
        <f t="shared" si="8"/>
        <v>145</v>
      </c>
      <c r="N169" s="20">
        <f t="shared" si="8"/>
        <v>984</v>
      </c>
      <c r="O169" s="20">
        <f t="shared" si="8"/>
        <v>11</v>
      </c>
      <c r="P169" s="20">
        <f t="shared" si="8"/>
        <v>3675</v>
      </c>
      <c r="Q169" s="20">
        <f t="shared" si="8"/>
        <v>47029</v>
      </c>
      <c r="R169" s="20">
        <f t="shared" si="8"/>
        <v>225</v>
      </c>
      <c r="S169" s="20">
        <f t="shared" si="8"/>
        <v>415</v>
      </c>
      <c r="T169" s="20">
        <f t="shared" si="8"/>
        <v>67755</v>
      </c>
      <c r="U169" s="20">
        <f t="shared" si="8"/>
        <v>258165</v>
      </c>
      <c r="V169" s="20">
        <f t="shared" si="8"/>
        <v>1656287</v>
      </c>
    </row>
    <row r="170" spans="2:24" x14ac:dyDescent="0.2">
      <c r="B170" s="49">
        <v>2009</v>
      </c>
      <c r="C170" s="20">
        <f t="shared" ref="C170:V170" si="9">SUM(C78:C89)</f>
        <v>907</v>
      </c>
      <c r="D170" s="20">
        <f t="shared" si="9"/>
        <v>442</v>
      </c>
      <c r="E170" s="20">
        <f t="shared" si="9"/>
        <v>52</v>
      </c>
      <c r="F170" s="20">
        <f t="shared" si="9"/>
        <v>1325</v>
      </c>
      <c r="G170" s="20">
        <f t="shared" si="9"/>
        <v>344</v>
      </c>
      <c r="H170" s="20">
        <f t="shared" si="9"/>
        <v>54</v>
      </c>
      <c r="I170" s="20">
        <f t="shared" si="9"/>
        <v>1468</v>
      </c>
      <c r="J170" s="20">
        <f t="shared" si="9"/>
        <v>1506</v>
      </c>
      <c r="K170" s="20">
        <f t="shared" si="9"/>
        <v>14718</v>
      </c>
      <c r="L170" s="20">
        <f t="shared" si="9"/>
        <v>1659</v>
      </c>
      <c r="M170" s="20">
        <f t="shared" si="9"/>
        <v>112</v>
      </c>
      <c r="N170" s="20">
        <f t="shared" si="9"/>
        <v>928</v>
      </c>
      <c r="O170" s="20">
        <f t="shared" si="9"/>
        <v>13</v>
      </c>
      <c r="P170" s="20">
        <f t="shared" si="9"/>
        <v>1747</v>
      </c>
      <c r="Q170" s="20">
        <f t="shared" si="9"/>
        <v>25275</v>
      </c>
      <c r="R170" s="20">
        <f t="shared" si="9"/>
        <v>156</v>
      </c>
      <c r="S170" s="20">
        <f t="shared" si="9"/>
        <v>334</v>
      </c>
      <c r="T170" s="20">
        <f t="shared" si="9"/>
        <v>37102</v>
      </c>
      <c r="U170" s="20">
        <f t="shared" si="9"/>
        <v>178085</v>
      </c>
      <c r="V170" s="20">
        <f t="shared" si="9"/>
        <v>1263027</v>
      </c>
    </row>
    <row r="171" spans="2:24" x14ac:dyDescent="0.2">
      <c r="B171" s="50">
        <v>2010</v>
      </c>
      <c r="C171" s="20">
        <f t="shared" ref="C171:V171" si="10">SUM(C90:C101)</f>
        <v>855</v>
      </c>
      <c r="D171" s="20">
        <f t="shared" si="10"/>
        <v>346</v>
      </c>
      <c r="E171" s="20">
        <f t="shared" si="10"/>
        <v>50</v>
      </c>
      <c r="F171" s="20">
        <f t="shared" si="10"/>
        <v>1420</v>
      </c>
      <c r="G171" s="20">
        <f t="shared" si="10"/>
        <v>327</v>
      </c>
      <c r="H171" s="20">
        <f t="shared" si="10"/>
        <v>55</v>
      </c>
      <c r="I171" s="20">
        <f t="shared" si="10"/>
        <v>58</v>
      </c>
      <c r="J171" s="20">
        <f t="shared" si="10"/>
        <v>1501</v>
      </c>
      <c r="K171" s="20">
        <f t="shared" si="10"/>
        <v>14247</v>
      </c>
      <c r="L171" s="20">
        <f t="shared" si="10"/>
        <v>1820</v>
      </c>
      <c r="M171" s="20">
        <f t="shared" si="10"/>
        <v>109</v>
      </c>
      <c r="N171" s="20">
        <f t="shared" si="10"/>
        <v>956</v>
      </c>
      <c r="O171" s="20">
        <f t="shared" si="10"/>
        <v>17</v>
      </c>
      <c r="P171" s="20">
        <f t="shared" si="10"/>
        <v>1962</v>
      </c>
      <c r="Q171" s="20">
        <f t="shared" si="10"/>
        <v>23723</v>
      </c>
      <c r="R171" s="20">
        <f t="shared" si="10"/>
        <v>174</v>
      </c>
      <c r="S171" s="20">
        <f t="shared" si="10"/>
        <v>360</v>
      </c>
      <c r="T171" s="20">
        <f t="shared" si="10"/>
        <v>38645</v>
      </c>
      <c r="U171" s="20">
        <f t="shared" si="10"/>
        <v>175497</v>
      </c>
      <c r="V171" s="20">
        <f t="shared" si="10"/>
        <v>1294043</v>
      </c>
    </row>
    <row r="172" spans="2:24" x14ac:dyDescent="0.2">
      <c r="B172" s="50">
        <v>2011</v>
      </c>
      <c r="C172" s="20">
        <f t="shared" ref="C172:V172" si="11">SUM(C102:C113)</f>
        <v>613</v>
      </c>
      <c r="D172" s="20">
        <f t="shared" si="11"/>
        <v>270</v>
      </c>
      <c r="E172" s="20">
        <f t="shared" si="11"/>
        <v>43</v>
      </c>
      <c r="F172" s="20">
        <f t="shared" si="11"/>
        <v>1096</v>
      </c>
      <c r="G172" s="20">
        <f t="shared" si="11"/>
        <v>249</v>
      </c>
      <c r="H172" s="20">
        <f t="shared" si="11"/>
        <v>42</v>
      </c>
      <c r="I172" s="20">
        <f t="shared" si="11"/>
        <v>89</v>
      </c>
      <c r="J172" s="20">
        <f t="shared" si="11"/>
        <v>1414</v>
      </c>
      <c r="K172" s="20">
        <f t="shared" si="11"/>
        <v>11198</v>
      </c>
      <c r="L172" s="20">
        <f t="shared" si="11"/>
        <v>1780</v>
      </c>
      <c r="M172" s="20">
        <f t="shared" si="11"/>
        <v>90</v>
      </c>
      <c r="N172" s="20">
        <f t="shared" si="11"/>
        <v>708</v>
      </c>
      <c r="O172" s="20">
        <f t="shared" si="11"/>
        <v>10</v>
      </c>
      <c r="P172" s="20">
        <f t="shared" si="11"/>
        <v>1550</v>
      </c>
      <c r="Q172" s="20">
        <f t="shared" si="11"/>
        <v>19152</v>
      </c>
      <c r="R172" s="20">
        <f t="shared" si="11"/>
        <v>128</v>
      </c>
      <c r="S172" s="20">
        <f t="shared" si="11"/>
        <v>285</v>
      </c>
      <c r="T172" s="20">
        <f t="shared" si="11"/>
        <v>32182</v>
      </c>
      <c r="U172" s="20">
        <f t="shared" si="11"/>
        <v>131996</v>
      </c>
      <c r="V172" s="20">
        <f t="shared" si="11"/>
        <v>1080257</v>
      </c>
    </row>
    <row r="173" spans="2:24" x14ac:dyDescent="0.2">
      <c r="B173" s="50">
        <v>2012</v>
      </c>
      <c r="C173" s="20">
        <f t="shared" ref="C173:V173" si="12">SUM(C114:C125)</f>
        <v>523</v>
      </c>
      <c r="D173" s="20">
        <f t="shared" si="12"/>
        <v>229</v>
      </c>
      <c r="E173" s="20">
        <f t="shared" si="12"/>
        <v>40</v>
      </c>
      <c r="F173" s="20">
        <f t="shared" si="12"/>
        <v>1048</v>
      </c>
      <c r="G173" s="20">
        <f t="shared" si="12"/>
        <v>225</v>
      </c>
      <c r="H173" s="20">
        <f t="shared" si="12"/>
        <v>38</v>
      </c>
      <c r="I173" s="20">
        <f t="shared" si="12"/>
        <v>26</v>
      </c>
      <c r="J173" s="20">
        <f t="shared" si="12"/>
        <v>1260</v>
      </c>
      <c r="K173" s="20">
        <f t="shared" si="12"/>
        <v>9603</v>
      </c>
      <c r="L173" s="20">
        <f t="shared" si="12"/>
        <v>1705</v>
      </c>
      <c r="M173" s="20">
        <f t="shared" si="12"/>
        <v>54</v>
      </c>
      <c r="N173" s="20">
        <f t="shared" si="12"/>
        <v>653</v>
      </c>
      <c r="O173" s="20">
        <f t="shared" si="12"/>
        <v>8</v>
      </c>
      <c r="P173" s="20">
        <f t="shared" si="12"/>
        <v>932</v>
      </c>
      <c r="Q173" s="20">
        <f t="shared" si="12"/>
        <v>16344</v>
      </c>
      <c r="R173" s="20">
        <f t="shared" si="12"/>
        <v>102</v>
      </c>
      <c r="S173" s="20">
        <f t="shared" si="12"/>
        <v>250</v>
      </c>
      <c r="T173" s="20">
        <f t="shared" si="12"/>
        <v>27872</v>
      </c>
      <c r="U173" s="20">
        <f t="shared" si="12"/>
        <v>106526</v>
      </c>
      <c r="V173" s="20">
        <f t="shared" si="12"/>
        <v>923816</v>
      </c>
    </row>
    <row r="174" spans="2:24" x14ac:dyDescent="0.2">
      <c r="B174" s="50">
        <v>2013</v>
      </c>
      <c r="C174" s="20">
        <f t="shared" ref="C174:V174" si="13">SUM(C126:C137)</f>
        <v>622</v>
      </c>
      <c r="D174" s="20">
        <f t="shared" si="13"/>
        <v>278</v>
      </c>
      <c r="E174" s="20">
        <f t="shared" si="13"/>
        <v>39</v>
      </c>
      <c r="F174" s="20">
        <f t="shared" si="13"/>
        <v>1189</v>
      </c>
      <c r="G174" s="20">
        <f t="shared" si="13"/>
        <v>252</v>
      </c>
      <c r="H174" s="20">
        <f t="shared" si="13"/>
        <v>41</v>
      </c>
      <c r="I174" s="20">
        <f t="shared" si="13"/>
        <v>35</v>
      </c>
      <c r="J174" s="20">
        <f t="shared" si="13"/>
        <v>1425</v>
      </c>
      <c r="K174" s="20">
        <f t="shared" si="13"/>
        <v>9773</v>
      </c>
      <c r="L174" s="20">
        <f t="shared" si="13"/>
        <v>1771</v>
      </c>
      <c r="M174" s="20">
        <f t="shared" si="13"/>
        <v>79</v>
      </c>
      <c r="N174" s="20">
        <f t="shared" si="13"/>
        <v>705</v>
      </c>
      <c r="O174" s="20">
        <f t="shared" si="13"/>
        <v>3</v>
      </c>
      <c r="P174" s="20">
        <f t="shared" si="13"/>
        <v>1038</v>
      </c>
      <c r="Q174" s="20">
        <f t="shared" si="13"/>
        <v>17250</v>
      </c>
      <c r="R174" s="20">
        <f t="shared" si="13"/>
        <v>77</v>
      </c>
      <c r="S174" s="20">
        <f t="shared" si="13"/>
        <v>267</v>
      </c>
      <c r="T174" s="20">
        <f t="shared" si="13"/>
        <v>30984</v>
      </c>
      <c r="U174" s="20">
        <f t="shared" si="13"/>
        <v>120308</v>
      </c>
      <c r="V174" s="20">
        <f t="shared" si="13"/>
        <v>927141</v>
      </c>
    </row>
    <row r="175" spans="2:24" x14ac:dyDescent="0.2">
      <c r="B175" s="50">
        <v>2014</v>
      </c>
      <c r="C175" s="20">
        <f t="shared" ref="C175:V175" si="14">SUM(C138:C149)</f>
        <v>716</v>
      </c>
      <c r="D175" s="20">
        <f t="shared" si="14"/>
        <v>348</v>
      </c>
      <c r="E175" s="20">
        <f t="shared" si="14"/>
        <v>40</v>
      </c>
      <c r="F175" s="20">
        <f t="shared" si="14"/>
        <v>1336</v>
      </c>
      <c r="G175" s="20">
        <f t="shared" si="14"/>
        <v>250</v>
      </c>
      <c r="H175" s="20">
        <f t="shared" si="14"/>
        <v>44</v>
      </c>
      <c r="I175" s="20">
        <f t="shared" si="14"/>
        <v>41</v>
      </c>
      <c r="J175" s="20">
        <f t="shared" si="14"/>
        <v>1486</v>
      </c>
      <c r="K175" s="20">
        <f t="shared" si="14"/>
        <v>10684</v>
      </c>
      <c r="L175" s="20">
        <f t="shared" si="14"/>
        <v>1920</v>
      </c>
      <c r="M175" s="20">
        <f t="shared" si="14"/>
        <v>65</v>
      </c>
      <c r="N175" s="20">
        <f t="shared" si="14"/>
        <v>734</v>
      </c>
      <c r="O175" s="20">
        <f t="shared" si="14"/>
        <v>10</v>
      </c>
      <c r="P175" s="20">
        <f t="shared" si="14"/>
        <v>1200</v>
      </c>
      <c r="Q175" s="20">
        <f t="shared" si="14"/>
        <v>18874</v>
      </c>
      <c r="R175" s="20">
        <f t="shared" si="14"/>
        <v>115</v>
      </c>
      <c r="S175" s="20">
        <f t="shared" si="14"/>
        <v>325</v>
      </c>
      <c r="T175" s="20">
        <f t="shared" si="14"/>
        <v>34613</v>
      </c>
      <c r="U175" s="20">
        <f t="shared" si="14"/>
        <v>131152</v>
      </c>
      <c r="V175" s="20">
        <f t="shared" si="14"/>
        <v>1130072</v>
      </c>
    </row>
    <row r="176" spans="2:24" x14ac:dyDescent="0.2">
      <c r="B176" s="50">
        <v>2015</v>
      </c>
      <c r="C176" s="20">
        <f>SUM(C150:C161)</f>
        <v>1009</v>
      </c>
      <c r="D176" s="20">
        <f t="shared" ref="D176:V176" si="15">SUM(D150:D161)</f>
        <v>441</v>
      </c>
      <c r="E176" s="20">
        <f t="shared" si="15"/>
        <v>75</v>
      </c>
      <c r="F176" s="20">
        <f t="shared" si="15"/>
        <v>1673</v>
      </c>
      <c r="G176" s="20">
        <f t="shared" si="15"/>
        <v>413</v>
      </c>
      <c r="H176" s="20">
        <f t="shared" si="15"/>
        <v>44</v>
      </c>
      <c r="I176" s="20">
        <f t="shared" si="15"/>
        <v>42</v>
      </c>
      <c r="J176" s="20">
        <f t="shared" si="15"/>
        <v>1619</v>
      </c>
      <c r="K176" s="20">
        <f t="shared" si="15"/>
        <v>12665</v>
      </c>
      <c r="L176" s="20">
        <f t="shared" si="15"/>
        <v>2673</v>
      </c>
      <c r="M176" s="20">
        <f t="shared" si="15"/>
        <v>117</v>
      </c>
      <c r="N176" s="20">
        <f t="shared" si="15"/>
        <v>1059</v>
      </c>
      <c r="O176" s="20">
        <f t="shared" si="15"/>
        <v>0</v>
      </c>
      <c r="P176" s="20">
        <f t="shared" si="15"/>
        <v>1484</v>
      </c>
      <c r="Q176" s="20">
        <f t="shared" si="15"/>
        <v>23314</v>
      </c>
      <c r="R176" s="20">
        <f t="shared" si="15"/>
        <v>171</v>
      </c>
      <c r="S176" s="20">
        <f t="shared" si="15"/>
        <v>463</v>
      </c>
      <c r="T176" s="20">
        <f t="shared" si="15"/>
        <v>44737</v>
      </c>
      <c r="U176" s="20">
        <f t="shared" si="15"/>
        <v>169087</v>
      </c>
      <c r="V176" s="20">
        <f t="shared" si="15"/>
        <v>1417162</v>
      </c>
    </row>
    <row r="177" spans="2:22" x14ac:dyDescent="0.2">
      <c r="B177" s="5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9" spans="2:22" x14ac:dyDescent="0.2">
      <c r="B179" s="49">
        <v>2004</v>
      </c>
      <c r="C179" s="51">
        <f t="shared" ref="C179:V190" si="16">((C165/C164)-1)*100</f>
        <v>8.4927314460596861</v>
      </c>
      <c r="D179" s="51">
        <f t="shared" si="16"/>
        <v>-3.7419354838709729</v>
      </c>
      <c r="E179" s="51">
        <f t="shared" si="16"/>
        <v>23</v>
      </c>
      <c r="F179" s="51">
        <f t="shared" si="16"/>
        <v>1.719798657718119</v>
      </c>
      <c r="G179" s="51">
        <f t="shared" si="16"/>
        <v>34.622823984526121</v>
      </c>
      <c r="H179" s="51">
        <f t="shared" si="16"/>
        <v>35.164835164835175</v>
      </c>
      <c r="I179" s="51">
        <f t="shared" si="16"/>
        <v>12.407797681770294</v>
      </c>
      <c r="J179" s="51">
        <f t="shared" si="16"/>
        <v>-13.841008489837925</v>
      </c>
      <c r="K179" s="51">
        <f t="shared" si="16"/>
        <v>12.491322634652292</v>
      </c>
      <c r="L179" s="51">
        <f t="shared" si="16"/>
        <v>5.6301145662847718</v>
      </c>
      <c r="M179" s="51">
        <f t="shared" si="16"/>
        <v>30.653266331658301</v>
      </c>
      <c r="N179" s="51">
        <f t="shared" si="16"/>
        <v>44.659300184162063</v>
      </c>
      <c r="O179" s="51">
        <f t="shared" si="16"/>
        <v>40.909090909090921</v>
      </c>
      <c r="P179" s="51">
        <f t="shared" si="16"/>
        <v>6.0116959064327569</v>
      </c>
      <c r="Q179" s="51">
        <f t="shared" si="16"/>
        <v>9.6506558990739002</v>
      </c>
      <c r="R179" s="51">
        <f t="shared" si="16"/>
        <v>0.56497175141243527</v>
      </c>
      <c r="S179" s="51">
        <f t="shared" si="16"/>
        <v>17.908309455587389</v>
      </c>
      <c r="T179" s="51">
        <f t="shared" si="16"/>
        <v>10.7183536608777</v>
      </c>
      <c r="U179" s="51">
        <f t="shared" si="16"/>
        <v>16.422148283176007</v>
      </c>
      <c r="V179" s="51">
        <f t="shared" si="16"/>
        <v>13.638579622845825</v>
      </c>
    </row>
    <row r="180" spans="2:22" x14ac:dyDescent="0.2">
      <c r="B180" s="49">
        <v>2005</v>
      </c>
      <c r="C180" s="51">
        <f t="shared" si="16"/>
        <v>12.97602256699577</v>
      </c>
      <c r="D180" s="51">
        <f t="shared" si="16"/>
        <v>6.3002680965147384</v>
      </c>
      <c r="E180" s="51">
        <f t="shared" si="16"/>
        <v>0.81300813008129413</v>
      </c>
      <c r="F180" s="51">
        <f t="shared" si="16"/>
        <v>3.4226804123711263</v>
      </c>
      <c r="G180" s="51">
        <f t="shared" si="16"/>
        <v>12.5</v>
      </c>
      <c r="H180" s="51">
        <f t="shared" si="16"/>
        <v>-7.3170731707317032</v>
      </c>
      <c r="I180" s="51">
        <f t="shared" si="16"/>
        <v>2.4138739161003064</v>
      </c>
      <c r="J180" s="51">
        <f t="shared" si="16"/>
        <v>-2.9561063003881727</v>
      </c>
      <c r="K180" s="51">
        <f t="shared" si="16"/>
        <v>8.0259909975315846</v>
      </c>
      <c r="L180" s="51">
        <f t="shared" si="16"/>
        <v>2.9439107530213837</v>
      </c>
      <c r="M180" s="51">
        <f t="shared" si="16"/>
        <v>-4.6153846153846096</v>
      </c>
      <c r="N180" s="51">
        <f t="shared" si="16"/>
        <v>4.0738383195416894</v>
      </c>
      <c r="O180" s="51">
        <f t="shared" si="16"/>
        <v>-6.4516129032258114</v>
      </c>
      <c r="P180" s="51">
        <f t="shared" si="16"/>
        <v>12.797881729920558</v>
      </c>
      <c r="Q180" s="51">
        <f t="shared" si="16"/>
        <v>6.2950002748108469</v>
      </c>
      <c r="R180" s="51">
        <f t="shared" si="16"/>
        <v>25.2808988764045</v>
      </c>
      <c r="S180" s="51">
        <f t="shared" si="16"/>
        <v>-0.4860267314702349</v>
      </c>
      <c r="T180" s="51">
        <f t="shared" si="16"/>
        <v>3.6769465507675125</v>
      </c>
      <c r="U180" s="51">
        <f t="shared" si="16"/>
        <v>8.7233633871352634</v>
      </c>
      <c r="V180" s="51">
        <f t="shared" si="16"/>
        <v>7.8887895731849511</v>
      </c>
    </row>
    <row r="181" spans="2:22" x14ac:dyDescent="0.2">
      <c r="B181" s="49">
        <v>2006</v>
      </c>
      <c r="C181" s="51">
        <f t="shared" si="16"/>
        <v>-7.0536828963795202</v>
      </c>
      <c r="D181" s="51">
        <f t="shared" si="16"/>
        <v>9.8360655737705027</v>
      </c>
      <c r="E181" s="51">
        <f t="shared" si="16"/>
        <v>16.935483870967751</v>
      </c>
      <c r="F181" s="51">
        <f t="shared" si="16"/>
        <v>2.7910685805422553</v>
      </c>
      <c r="G181" s="51">
        <f t="shared" si="16"/>
        <v>-11.238825031928478</v>
      </c>
      <c r="H181" s="51">
        <f t="shared" si="16"/>
        <v>17.543859649122815</v>
      </c>
      <c r="I181" s="51">
        <f t="shared" si="16"/>
        <v>24.405034324942786</v>
      </c>
      <c r="J181" s="51">
        <f t="shared" si="16"/>
        <v>-6.1538461538457323E-2</v>
      </c>
      <c r="K181" s="51">
        <f t="shared" si="16"/>
        <v>0.77959608857824936</v>
      </c>
      <c r="L181" s="51">
        <f t="shared" si="16"/>
        <v>5.6893437688139592</v>
      </c>
      <c r="M181" s="51">
        <f t="shared" si="16"/>
        <v>7.6612903225806495</v>
      </c>
      <c r="N181" s="51">
        <f t="shared" si="16"/>
        <v>2.7522935779816571</v>
      </c>
      <c r="O181" s="51">
        <f t="shared" si="16"/>
        <v>27.586206896551737</v>
      </c>
      <c r="P181" s="51">
        <f t="shared" si="16"/>
        <v>-12.108763693270742</v>
      </c>
      <c r="Q181" s="51">
        <f t="shared" si="16"/>
        <v>3.4350816111963223</v>
      </c>
      <c r="R181" s="51">
        <f t="shared" si="16"/>
        <v>10.538116591928247</v>
      </c>
      <c r="S181" s="51">
        <f t="shared" si="16"/>
        <v>2.0757020757020683</v>
      </c>
      <c r="T181" s="51">
        <f t="shared" si="16"/>
        <v>2.7649872342323301</v>
      </c>
      <c r="U181" s="51">
        <f t="shared" si="16"/>
        <v>3.3625997109052896</v>
      </c>
      <c r="V181" s="51">
        <f t="shared" si="16"/>
        <v>1.9539456064256999</v>
      </c>
    </row>
    <row r="182" spans="2:22" x14ac:dyDescent="0.2">
      <c r="B182" s="49">
        <v>2007</v>
      </c>
      <c r="C182" s="51">
        <f t="shared" si="16"/>
        <v>3.0893216924110067</v>
      </c>
      <c r="D182" s="51">
        <f t="shared" si="16"/>
        <v>14.006888633754301</v>
      </c>
      <c r="E182" s="51">
        <f t="shared" si="16"/>
        <v>-15.86206896551724</v>
      </c>
      <c r="F182" s="51">
        <f t="shared" si="16"/>
        <v>-5.6633048875097014</v>
      </c>
      <c r="G182" s="51">
        <f t="shared" si="16"/>
        <v>4.8920863309352525</v>
      </c>
      <c r="H182" s="51">
        <f t="shared" si="16"/>
        <v>-20.149253731343286</v>
      </c>
      <c r="I182" s="51">
        <f t="shared" si="16"/>
        <v>17.998712406879424</v>
      </c>
      <c r="J182" s="51">
        <f t="shared" si="16"/>
        <v>-0.83128078817733542</v>
      </c>
      <c r="K182" s="51">
        <f t="shared" si="16"/>
        <v>-5.1548797972725158</v>
      </c>
      <c r="L182" s="51">
        <f t="shared" si="16"/>
        <v>-4.585588151523778</v>
      </c>
      <c r="M182" s="51">
        <f t="shared" si="16"/>
        <v>-4.868913857677903</v>
      </c>
      <c r="N182" s="51">
        <f t="shared" si="16"/>
        <v>-15.059523809523812</v>
      </c>
      <c r="O182" s="51">
        <f t="shared" si="16"/>
        <v>5.4054054054053946</v>
      </c>
      <c r="P182" s="51">
        <f t="shared" si="16"/>
        <v>-2.0921433340752249</v>
      </c>
      <c r="Q182" s="51">
        <f t="shared" si="16"/>
        <v>-0.21495700859828215</v>
      </c>
      <c r="R182" s="51">
        <f t="shared" si="16"/>
        <v>-20.892494929006091</v>
      </c>
      <c r="S182" s="51">
        <f t="shared" si="16"/>
        <v>-7.2966507177033453</v>
      </c>
      <c r="T182" s="51">
        <f t="shared" si="16"/>
        <v>-2.5148362318683337</v>
      </c>
      <c r="U182" s="51">
        <f t="shared" si="16"/>
        <v>-2.4586810033614626</v>
      </c>
      <c r="V182" s="51">
        <f t="shared" si="16"/>
        <v>-0.61514408424030442</v>
      </c>
    </row>
    <row r="183" spans="2:22" x14ac:dyDescent="0.2">
      <c r="B183" s="49">
        <v>2008</v>
      </c>
      <c r="C183" s="51">
        <f t="shared" si="16"/>
        <v>-40.45602605863192</v>
      </c>
      <c r="D183" s="51">
        <f t="shared" si="16"/>
        <v>-48.439073514602214</v>
      </c>
      <c r="E183" s="51">
        <f t="shared" si="16"/>
        <v>-52.459016393442624</v>
      </c>
      <c r="F183" s="51">
        <f t="shared" si="16"/>
        <v>-90.748355263157904</v>
      </c>
      <c r="G183" s="51">
        <f t="shared" si="16"/>
        <v>-41.289437585733879</v>
      </c>
      <c r="H183" s="51">
        <f t="shared" si="16"/>
        <v>-42.056074766355145</v>
      </c>
      <c r="I183" s="51">
        <f t="shared" si="16"/>
        <v>32.096648480124699</v>
      </c>
      <c r="J183" s="51">
        <f t="shared" si="16"/>
        <v>-34.026699782676182</v>
      </c>
      <c r="K183" s="51">
        <f t="shared" si="16"/>
        <v>-34.19581648795922</v>
      </c>
      <c r="L183" s="51">
        <f t="shared" si="16"/>
        <v>-33.611940298507456</v>
      </c>
      <c r="M183" s="51">
        <f t="shared" si="16"/>
        <v>-42.913385826771652</v>
      </c>
      <c r="N183" s="51">
        <f t="shared" si="16"/>
        <v>-31.04414856341976</v>
      </c>
      <c r="O183" s="51">
        <f t="shared" si="16"/>
        <v>-71.794871794871796</v>
      </c>
      <c r="P183" s="51">
        <f t="shared" si="16"/>
        <v>-16.458285974085019</v>
      </c>
      <c r="Q183" s="51">
        <f t="shared" si="16"/>
        <v>-21.465190454720041</v>
      </c>
      <c r="R183" s="51">
        <f t="shared" si="16"/>
        <v>-42.307692307692314</v>
      </c>
      <c r="S183" s="51">
        <f t="shared" si="16"/>
        <v>-46.451612903225801</v>
      </c>
      <c r="T183" s="51">
        <f t="shared" si="16"/>
        <v>-24.59518112514607</v>
      </c>
      <c r="U183" s="51">
        <f t="shared" si="16"/>
        <v>-31.457222658822026</v>
      </c>
      <c r="V183" s="51">
        <f t="shared" si="16"/>
        <v>-29.503412916261073</v>
      </c>
    </row>
    <row r="184" spans="2:22" x14ac:dyDescent="0.2">
      <c r="B184" s="49">
        <v>2009</v>
      </c>
      <c r="C184" s="51">
        <f t="shared" si="16"/>
        <v>-0.76586433260393827</v>
      </c>
      <c r="D184" s="51">
        <f t="shared" si="16"/>
        <v>-13.671875</v>
      </c>
      <c r="E184" s="51">
        <f t="shared" si="16"/>
        <v>-10.344827586206895</v>
      </c>
      <c r="F184" s="51">
        <f t="shared" si="16"/>
        <v>488.88888888888891</v>
      </c>
      <c r="G184" s="51">
        <f t="shared" si="16"/>
        <v>-19.626168224299068</v>
      </c>
      <c r="H184" s="51">
        <f t="shared" si="16"/>
        <v>-12.903225806451612</v>
      </c>
      <c r="I184" s="51">
        <f t="shared" si="16"/>
        <v>-91.33821099834789</v>
      </c>
      <c r="J184" s="51">
        <f t="shared" si="16"/>
        <v>-29.129411764705882</v>
      </c>
      <c r="K184" s="51">
        <f t="shared" si="16"/>
        <v>-21.369804466289132</v>
      </c>
      <c r="L184" s="51">
        <f t="shared" si="16"/>
        <v>-25.404676258992808</v>
      </c>
      <c r="M184" s="51">
        <f t="shared" si="16"/>
        <v>-22.758620689655174</v>
      </c>
      <c r="N184" s="51">
        <f t="shared" si="16"/>
        <v>-5.6910569105691033</v>
      </c>
      <c r="O184" s="51">
        <f t="shared" si="16"/>
        <v>18.181818181818187</v>
      </c>
      <c r="P184" s="51">
        <f t="shared" si="16"/>
        <v>-52.4625850340136</v>
      </c>
      <c r="Q184" s="51">
        <f t="shared" si="16"/>
        <v>-46.256565098130942</v>
      </c>
      <c r="R184" s="51">
        <f t="shared" si="16"/>
        <v>-30.666666666666664</v>
      </c>
      <c r="S184" s="51">
        <f t="shared" si="16"/>
        <v>-19.518072289156628</v>
      </c>
      <c r="T184" s="51">
        <f t="shared" si="16"/>
        <v>-45.240941627924137</v>
      </c>
      <c r="U184" s="51">
        <f t="shared" si="16"/>
        <v>-31.018922007243432</v>
      </c>
      <c r="V184" s="51">
        <f t="shared" si="16"/>
        <v>-23.743469579849386</v>
      </c>
    </row>
    <row r="185" spans="2:22" x14ac:dyDescent="0.2">
      <c r="B185" s="50">
        <v>2010</v>
      </c>
      <c r="C185" s="51">
        <f t="shared" si="16"/>
        <v>-5.7331863285556732</v>
      </c>
      <c r="D185" s="51">
        <f t="shared" si="16"/>
        <v>-21.719457013574662</v>
      </c>
      <c r="E185" s="51">
        <f t="shared" si="16"/>
        <v>-3.8461538461538436</v>
      </c>
      <c r="F185" s="51">
        <f t="shared" si="16"/>
        <v>7.1698113207547154</v>
      </c>
      <c r="G185" s="51">
        <f t="shared" si="16"/>
        <v>-4.9418604651162763</v>
      </c>
      <c r="H185" s="51">
        <f t="shared" si="16"/>
        <v>1.8518518518518601</v>
      </c>
      <c r="I185" s="51">
        <f t="shared" si="16"/>
        <v>-96.049046321525893</v>
      </c>
      <c r="J185" s="51">
        <f t="shared" si="16"/>
        <v>-0.33200531208499307</v>
      </c>
      <c r="K185" s="51">
        <f t="shared" si="16"/>
        <v>-3.2001630656339208</v>
      </c>
      <c r="L185" s="51">
        <f t="shared" si="16"/>
        <v>9.704641350210963</v>
      </c>
      <c r="M185" s="51">
        <f t="shared" si="16"/>
        <v>-2.6785714285714302</v>
      </c>
      <c r="N185" s="51">
        <f t="shared" si="16"/>
        <v>3.0172413793103425</v>
      </c>
      <c r="O185" s="51">
        <f t="shared" si="16"/>
        <v>30.76923076923077</v>
      </c>
      <c r="P185" s="51">
        <f t="shared" si="16"/>
        <v>12.306811677160855</v>
      </c>
      <c r="Q185" s="51">
        <f t="shared" si="16"/>
        <v>-6.1404549950544007</v>
      </c>
      <c r="R185" s="51">
        <f t="shared" si="16"/>
        <v>11.538461538461542</v>
      </c>
      <c r="S185" s="51">
        <f t="shared" si="16"/>
        <v>7.7844311377245567</v>
      </c>
      <c r="T185" s="51">
        <f t="shared" si="16"/>
        <v>4.158805455231529</v>
      </c>
      <c r="U185" s="51">
        <f t="shared" si="16"/>
        <v>-1.4532386220063476</v>
      </c>
      <c r="V185" s="51">
        <f t="shared" si="16"/>
        <v>2.4556878039820207</v>
      </c>
    </row>
    <row r="186" spans="2:22" x14ac:dyDescent="0.2">
      <c r="B186" s="49">
        <v>2011</v>
      </c>
      <c r="C186" s="51">
        <f t="shared" si="16"/>
        <v>-28.304093567251464</v>
      </c>
      <c r="D186" s="51">
        <f t="shared" si="16"/>
        <v>-21.965317919075144</v>
      </c>
      <c r="E186" s="51">
        <f t="shared" si="16"/>
        <v>-14.000000000000002</v>
      </c>
      <c r="F186" s="51">
        <f t="shared" si="16"/>
        <v>-22.816901408450708</v>
      </c>
      <c r="G186" s="51">
        <f t="shared" si="16"/>
        <v>-23.853211009174313</v>
      </c>
      <c r="H186" s="51">
        <f t="shared" si="16"/>
        <v>-23.636363636363633</v>
      </c>
      <c r="I186" s="51">
        <f t="shared" si="16"/>
        <v>53.448275862068975</v>
      </c>
      <c r="J186" s="51">
        <f t="shared" si="16"/>
        <v>-5.7961359093937403</v>
      </c>
      <c r="K186" s="51">
        <f t="shared" si="16"/>
        <v>-21.400996701059871</v>
      </c>
      <c r="L186" s="51">
        <f t="shared" si="16"/>
        <v>-2.1978021978022011</v>
      </c>
      <c r="M186" s="51">
        <f t="shared" si="16"/>
        <v>-17.431192660550455</v>
      </c>
      <c r="N186" s="51">
        <f t="shared" si="16"/>
        <v>-25.94142259414226</v>
      </c>
      <c r="O186" s="51">
        <f t="shared" si="16"/>
        <v>-41.17647058823529</v>
      </c>
      <c r="P186" s="51">
        <f t="shared" si="16"/>
        <v>-20.998980632008156</v>
      </c>
      <c r="Q186" s="51">
        <f t="shared" si="16"/>
        <v>-19.268220714074946</v>
      </c>
      <c r="R186" s="51">
        <f t="shared" si="16"/>
        <v>-26.436781609195403</v>
      </c>
      <c r="S186" s="51">
        <f t="shared" si="16"/>
        <v>-20.833333333333336</v>
      </c>
      <c r="T186" s="51">
        <f t="shared" si="16"/>
        <v>-16.724026394100143</v>
      </c>
      <c r="U186" s="51">
        <f t="shared" si="16"/>
        <v>-24.787318301737351</v>
      </c>
      <c r="V186" s="51">
        <f t="shared" si="16"/>
        <v>-16.520780221368227</v>
      </c>
    </row>
    <row r="187" spans="2:22" x14ac:dyDescent="0.2">
      <c r="B187" s="50">
        <v>2012</v>
      </c>
      <c r="C187" s="51">
        <f t="shared" si="16"/>
        <v>-14.681892332789559</v>
      </c>
      <c r="D187" s="51">
        <f t="shared" si="16"/>
        <v>-15.18518518518519</v>
      </c>
      <c r="E187" s="51">
        <f t="shared" si="16"/>
        <v>-6.9767441860465134</v>
      </c>
      <c r="F187" s="51">
        <f t="shared" si="16"/>
        <v>-4.3795620437956151</v>
      </c>
      <c r="G187" s="51">
        <f t="shared" si="16"/>
        <v>-9.6385542168674672</v>
      </c>
      <c r="H187" s="51">
        <f t="shared" si="16"/>
        <v>-9.5238095238095237</v>
      </c>
      <c r="I187" s="51">
        <f t="shared" si="16"/>
        <v>-70.786516853932582</v>
      </c>
      <c r="J187" s="51">
        <f t="shared" si="16"/>
        <v>-10.89108910891089</v>
      </c>
      <c r="K187" s="51">
        <f t="shared" si="16"/>
        <v>-14.243614931237724</v>
      </c>
      <c r="L187" s="51">
        <f t="shared" si="16"/>
        <v>-4.2134831460674205</v>
      </c>
      <c r="M187" s="51">
        <f t="shared" si="16"/>
        <v>-40</v>
      </c>
      <c r="N187" s="51">
        <f t="shared" si="16"/>
        <v>-7.7683615819209013</v>
      </c>
      <c r="O187" s="51">
        <f t="shared" si="16"/>
        <v>-19.999999999999996</v>
      </c>
      <c r="P187" s="51">
        <f t="shared" si="16"/>
        <v>-39.87096774193548</v>
      </c>
      <c r="Q187" s="51">
        <f t="shared" si="16"/>
        <v>-14.661654135338342</v>
      </c>
      <c r="R187" s="51">
        <f t="shared" si="16"/>
        <v>-20.3125</v>
      </c>
      <c r="S187" s="51">
        <f t="shared" si="16"/>
        <v>-12.280701754385969</v>
      </c>
      <c r="T187" s="51">
        <f t="shared" si="16"/>
        <v>-13.392579702939534</v>
      </c>
      <c r="U187" s="51">
        <f t="shared" si="16"/>
        <v>-19.296039273917387</v>
      </c>
      <c r="V187" s="51">
        <f t="shared" si="16"/>
        <v>-14.481831638212018</v>
      </c>
    </row>
    <row r="188" spans="2:22" x14ac:dyDescent="0.2">
      <c r="B188" s="49">
        <v>2013</v>
      </c>
      <c r="C188" s="51">
        <f t="shared" si="16"/>
        <v>18.92925430210326</v>
      </c>
      <c r="D188" s="51">
        <f t="shared" si="16"/>
        <v>21.397379912663752</v>
      </c>
      <c r="E188" s="51">
        <f t="shared" si="16"/>
        <v>-2.5000000000000022</v>
      </c>
      <c r="F188" s="51">
        <f t="shared" si="16"/>
        <v>13.454198473282442</v>
      </c>
      <c r="G188" s="51">
        <f t="shared" si="16"/>
        <v>12.000000000000011</v>
      </c>
      <c r="H188" s="51">
        <f t="shared" si="16"/>
        <v>7.8947368421052655</v>
      </c>
      <c r="I188" s="51">
        <f t="shared" si="16"/>
        <v>34.615384615384627</v>
      </c>
      <c r="J188" s="51">
        <f t="shared" si="16"/>
        <v>13.095238095238093</v>
      </c>
      <c r="K188" s="51">
        <f t="shared" si="16"/>
        <v>1.7702801207955865</v>
      </c>
      <c r="L188" s="51">
        <f t="shared" si="16"/>
        <v>3.8709677419354938</v>
      </c>
      <c r="M188" s="51">
        <f t="shared" si="16"/>
        <v>46.296296296296305</v>
      </c>
      <c r="N188" s="51">
        <f t="shared" si="16"/>
        <v>7.963246554364467</v>
      </c>
      <c r="O188" s="51">
        <f t="shared" si="16"/>
        <v>-62.5</v>
      </c>
      <c r="P188" s="51">
        <f t="shared" si="16"/>
        <v>11.37339055793991</v>
      </c>
      <c r="Q188" s="51">
        <f t="shared" si="16"/>
        <v>5.5433186490455144</v>
      </c>
      <c r="R188" s="51">
        <f t="shared" si="16"/>
        <v>-24.509803921568629</v>
      </c>
      <c r="S188" s="51">
        <f t="shared" si="16"/>
        <v>6.800000000000006</v>
      </c>
      <c r="T188" s="51">
        <f t="shared" si="16"/>
        <v>11.165327210103326</v>
      </c>
      <c r="U188" s="51">
        <f t="shared" si="16"/>
        <v>12.937686574169692</v>
      </c>
      <c r="V188" s="51">
        <f t="shared" si="16"/>
        <v>0.35992015726076243</v>
      </c>
    </row>
    <row r="189" spans="2:22" x14ac:dyDescent="0.2">
      <c r="B189" s="50">
        <v>2014</v>
      </c>
      <c r="C189" s="51">
        <f t="shared" si="16"/>
        <v>15.112540192926049</v>
      </c>
      <c r="D189" s="51">
        <f t="shared" si="16"/>
        <v>25.179856115107913</v>
      </c>
      <c r="E189" s="51">
        <f t="shared" si="16"/>
        <v>2.564102564102555</v>
      </c>
      <c r="F189" s="51">
        <f t="shared" si="16"/>
        <v>12.363330529857031</v>
      </c>
      <c r="G189" s="51">
        <f t="shared" si="16"/>
        <v>-0.79365079365079083</v>
      </c>
      <c r="H189" s="51">
        <f t="shared" si="16"/>
        <v>7.3170731707317138</v>
      </c>
      <c r="I189" s="51">
        <f t="shared" si="16"/>
        <v>17.142857142857149</v>
      </c>
      <c r="J189" s="51">
        <f t="shared" si="16"/>
        <v>4.2807017543859738</v>
      </c>
      <c r="K189" s="51">
        <f t="shared" si="16"/>
        <v>9.3216003274327228</v>
      </c>
      <c r="L189" s="51">
        <f t="shared" si="16"/>
        <v>8.4133258046301442</v>
      </c>
      <c r="M189" s="51">
        <f t="shared" si="16"/>
        <v>-17.721518987341767</v>
      </c>
      <c r="N189" s="51">
        <f t="shared" si="16"/>
        <v>4.1134751773049594</v>
      </c>
      <c r="O189" s="51">
        <f t="shared" si="16"/>
        <v>233.33333333333334</v>
      </c>
      <c r="P189" s="51">
        <f t="shared" si="16"/>
        <v>15.606936416184979</v>
      </c>
      <c r="Q189" s="51">
        <f t="shared" si="16"/>
        <v>9.4144927536231826</v>
      </c>
      <c r="R189" s="51">
        <f t="shared" si="16"/>
        <v>49.350649350649348</v>
      </c>
      <c r="S189" s="51">
        <f t="shared" si="16"/>
        <v>21.722846441947574</v>
      </c>
      <c r="T189" s="51">
        <f t="shared" si="16"/>
        <v>11.712496772527746</v>
      </c>
      <c r="U189" s="51">
        <f t="shared" si="16"/>
        <v>9.0135319347009357</v>
      </c>
      <c r="V189" s="51">
        <f t="shared" si="16"/>
        <v>21.887825044950016</v>
      </c>
    </row>
    <row r="190" spans="2:22" x14ac:dyDescent="0.2">
      <c r="B190" s="49">
        <v>2015</v>
      </c>
      <c r="C190" s="51">
        <f t="shared" si="16"/>
        <v>40.921787709497217</v>
      </c>
      <c r="D190" s="51">
        <f t="shared" si="16"/>
        <v>26.724137931034477</v>
      </c>
      <c r="E190" s="51">
        <f t="shared" si="16"/>
        <v>87.5</v>
      </c>
      <c r="F190" s="51">
        <f t="shared" si="16"/>
        <v>25.224550898203589</v>
      </c>
      <c r="G190" s="51">
        <f t="shared" si="16"/>
        <v>65.199999999999989</v>
      </c>
      <c r="H190" s="51">
        <f t="shared" si="16"/>
        <v>0</v>
      </c>
      <c r="I190" s="51">
        <f t="shared" si="16"/>
        <v>2.4390243902439046</v>
      </c>
      <c r="J190" s="51">
        <f t="shared" si="16"/>
        <v>8.9502018842530173</v>
      </c>
      <c r="K190" s="51">
        <f t="shared" si="16"/>
        <v>18.541744664919513</v>
      </c>
      <c r="L190" s="51">
        <f t="shared" si="16"/>
        <v>39.218749999999993</v>
      </c>
      <c r="M190" s="51">
        <f t="shared" si="16"/>
        <v>80</v>
      </c>
      <c r="N190" s="51">
        <f t="shared" si="16"/>
        <v>44.277929155313345</v>
      </c>
      <c r="O190" s="51">
        <f t="shared" si="16"/>
        <v>-100</v>
      </c>
      <c r="P190" s="51">
        <f t="shared" si="16"/>
        <v>23.666666666666657</v>
      </c>
      <c r="Q190" s="51">
        <f t="shared" si="16"/>
        <v>23.524425135106487</v>
      </c>
      <c r="R190" s="51">
        <f t="shared" si="16"/>
        <v>48.695652173913054</v>
      </c>
      <c r="S190" s="51">
        <f t="shared" si="16"/>
        <v>42.46153846153846</v>
      </c>
      <c r="T190" s="51">
        <f t="shared" si="16"/>
        <v>29.249126050905726</v>
      </c>
      <c r="U190" s="51">
        <f t="shared" si="16"/>
        <v>28.92445406856168</v>
      </c>
      <c r="V190" s="51">
        <f t="shared" si="16"/>
        <v>25.404575991618227</v>
      </c>
    </row>
    <row r="192" spans="2:22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3:22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</sheetData>
  <pageMargins left="0.75" right="0.75" top="1" bottom="1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pane xSplit="2" ySplit="5" topLeftCell="L6" activePane="bottomRight" state="frozen"/>
      <selection activeCell="B150" sqref="B150"/>
      <selection pane="topRight" activeCell="B150" sqref="B150"/>
      <selection pane="bottomLeft" activeCell="B150" sqref="B150"/>
      <selection pane="bottomRight" activeCell="V31" sqref="V31"/>
    </sheetView>
  </sheetViews>
  <sheetFormatPr baseColWidth="10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22" ht="38.25" x14ac:dyDescent="0.2">
      <c r="A1" s="41" t="s">
        <v>167</v>
      </c>
    </row>
    <row r="2" spans="1:22" x14ac:dyDescent="0.2">
      <c r="A2" s="41" t="s">
        <v>168</v>
      </c>
    </row>
    <row r="3" spans="1:22" ht="25.5" x14ac:dyDescent="0.2">
      <c r="A3" s="42" t="s">
        <v>149</v>
      </c>
    </row>
    <row r="5" spans="1:22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s="24" t="s">
        <v>164</v>
      </c>
      <c r="S5" s="24" t="s">
        <v>165</v>
      </c>
      <c r="T5" s="1" t="s">
        <v>166</v>
      </c>
      <c r="U5" s="1" t="s">
        <v>33</v>
      </c>
    </row>
    <row r="6" spans="1:22" x14ac:dyDescent="0.2">
      <c r="B6" s="19">
        <v>2003</v>
      </c>
      <c r="C6">
        <v>979</v>
      </c>
      <c r="D6">
        <v>492</v>
      </c>
      <c r="E6">
        <v>77</v>
      </c>
      <c r="F6">
        <v>1958</v>
      </c>
      <c r="G6">
        <v>318</v>
      </c>
      <c r="H6">
        <v>65</v>
      </c>
      <c r="I6">
        <v>7174</v>
      </c>
      <c r="J6">
        <v>3155</v>
      </c>
      <c r="K6">
        <v>19041</v>
      </c>
      <c r="L6">
        <v>2177</v>
      </c>
      <c r="M6">
        <v>123</v>
      </c>
      <c r="N6">
        <v>804</v>
      </c>
      <c r="O6">
        <v>12</v>
      </c>
      <c r="P6">
        <v>3470</v>
      </c>
      <c r="Q6">
        <f>SUM(C6:P6)</f>
        <v>39845</v>
      </c>
      <c r="R6" s="24">
        <v>236</v>
      </c>
      <c r="S6" s="24">
        <v>449</v>
      </c>
      <c r="T6">
        <v>61307</v>
      </c>
      <c r="U6">
        <v>230609</v>
      </c>
    </row>
    <row r="7" spans="1:22" x14ac:dyDescent="0.2">
      <c r="B7" s="19">
        <v>2004</v>
      </c>
      <c r="C7">
        <v>1023</v>
      </c>
      <c r="D7">
        <v>468</v>
      </c>
      <c r="E7">
        <v>84</v>
      </c>
      <c r="F7">
        <v>1817</v>
      </c>
      <c r="G7">
        <v>432</v>
      </c>
      <c r="H7">
        <v>85</v>
      </c>
      <c r="I7">
        <v>8147</v>
      </c>
      <c r="J7">
        <v>2333</v>
      </c>
      <c r="K7">
        <v>20554</v>
      </c>
      <c r="L7">
        <v>2181</v>
      </c>
      <c r="M7">
        <v>159</v>
      </c>
      <c r="N7">
        <v>1161</v>
      </c>
      <c r="O7">
        <v>16</v>
      </c>
      <c r="P7">
        <v>3531</v>
      </c>
      <c r="Q7">
        <f t="shared" ref="Q7:Q18" si="0">SUM(C7:P7)</f>
        <v>41991</v>
      </c>
      <c r="R7" s="24">
        <v>232</v>
      </c>
      <c r="S7" s="24">
        <v>532</v>
      </c>
      <c r="T7">
        <v>65830</v>
      </c>
      <c r="U7">
        <v>261186</v>
      </c>
    </row>
    <row r="8" spans="1:22" x14ac:dyDescent="0.2">
      <c r="B8" s="19">
        <v>2005</v>
      </c>
      <c r="C8">
        <v>1035</v>
      </c>
      <c r="D8">
        <v>444</v>
      </c>
      <c r="E8">
        <v>73</v>
      </c>
      <c r="F8">
        <v>1724</v>
      </c>
      <c r="G8">
        <v>466</v>
      </c>
      <c r="H8">
        <v>74</v>
      </c>
      <c r="I8">
        <v>8372</v>
      </c>
      <c r="J8">
        <v>2059</v>
      </c>
      <c r="K8">
        <v>19932</v>
      </c>
      <c r="L8">
        <v>1994</v>
      </c>
      <c r="M8">
        <v>149</v>
      </c>
      <c r="N8">
        <v>993</v>
      </c>
      <c r="O8">
        <v>13</v>
      </c>
      <c r="P8">
        <v>4111</v>
      </c>
      <c r="Q8">
        <f t="shared" si="0"/>
        <v>41439</v>
      </c>
      <c r="R8" s="24">
        <v>246</v>
      </c>
      <c r="S8" s="24">
        <v>470</v>
      </c>
      <c r="T8">
        <v>63367</v>
      </c>
      <c r="U8">
        <v>264603</v>
      </c>
    </row>
    <row r="9" spans="1:22" x14ac:dyDescent="0.2">
      <c r="B9" s="19">
        <v>2006</v>
      </c>
      <c r="C9">
        <v>920</v>
      </c>
      <c r="D9">
        <v>511</v>
      </c>
      <c r="E9">
        <v>90</v>
      </c>
      <c r="F9">
        <v>1688</v>
      </c>
      <c r="G9">
        <v>405</v>
      </c>
      <c r="H9">
        <v>81</v>
      </c>
      <c r="I9">
        <v>10161</v>
      </c>
      <c r="J9">
        <v>2018</v>
      </c>
      <c r="K9">
        <v>18678</v>
      </c>
      <c r="L9">
        <v>2076</v>
      </c>
      <c r="M9">
        <v>149</v>
      </c>
      <c r="N9">
        <v>986</v>
      </c>
      <c r="O9">
        <v>13</v>
      </c>
      <c r="P9">
        <v>3366</v>
      </c>
      <c r="Q9">
        <f t="shared" si="0"/>
        <v>41142</v>
      </c>
      <c r="R9" s="24">
        <v>258</v>
      </c>
      <c r="S9" s="24">
        <v>455</v>
      </c>
      <c r="T9">
        <v>62911</v>
      </c>
      <c r="U9">
        <v>265457</v>
      </c>
    </row>
    <row r="10" spans="1:22" x14ac:dyDescent="0.2">
      <c r="B10" s="19">
        <v>2007</v>
      </c>
      <c r="C10">
        <v>941</v>
      </c>
      <c r="D10">
        <v>642</v>
      </c>
      <c r="E10">
        <v>79</v>
      </c>
      <c r="F10">
        <v>1532</v>
      </c>
      <c r="G10">
        <v>416</v>
      </c>
      <c r="H10">
        <v>58</v>
      </c>
      <c r="I10">
        <v>11489</v>
      </c>
      <c r="J10">
        <v>2059</v>
      </c>
      <c r="K10">
        <v>17626</v>
      </c>
      <c r="L10">
        <v>2031</v>
      </c>
      <c r="M10">
        <v>150</v>
      </c>
      <c r="N10">
        <v>873</v>
      </c>
      <c r="O10">
        <v>23</v>
      </c>
      <c r="P10">
        <v>3462</v>
      </c>
      <c r="Q10">
        <f t="shared" si="0"/>
        <v>41381</v>
      </c>
      <c r="R10" s="24">
        <v>219</v>
      </c>
      <c r="S10" s="24">
        <v>410</v>
      </c>
      <c r="T10">
        <v>61395</v>
      </c>
      <c r="U10">
        <v>258194</v>
      </c>
    </row>
    <row r="11" spans="1:22" x14ac:dyDescent="0.2">
      <c r="B11" s="19">
        <v>2008</v>
      </c>
      <c r="C11">
        <v>577</v>
      </c>
      <c r="D11">
        <v>338</v>
      </c>
      <c r="E11">
        <v>32</v>
      </c>
      <c r="F11">
        <v>1064</v>
      </c>
      <c r="G11">
        <v>235</v>
      </c>
      <c r="H11">
        <v>41</v>
      </c>
      <c r="I11">
        <v>15550</v>
      </c>
      <c r="J11">
        <v>1312</v>
      </c>
      <c r="K11">
        <v>11482</v>
      </c>
      <c r="L11">
        <v>1436</v>
      </c>
      <c r="M11">
        <v>91</v>
      </c>
      <c r="N11">
        <v>623</v>
      </c>
      <c r="O11">
        <v>5</v>
      </c>
      <c r="P11">
        <v>2893</v>
      </c>
      <c r="Q11">
        <f t="shared" si="0"/>
        <v>35679</v>
      </c>
      <c r="R11" s="24">
        <v>118</v>
      </c>
      <c r="S11" s="24">
        <v>225</v>
      </c>
      <c r="T11">
        <v>48906</v>
      </c>
      <c r="U11">
        <v>181761</v>
      </c>
    </row>
    <row r="12" spans="1:22" x14ac:dyDescent="0.2">
      <c r="B12" s="19">
        <v>2009</v>
      </c>
      <c r="C12">
        <v>661</v>
      </c>
      <c r="D12">
        <v>306</v>
      </c>
      <c r="E12">
        <v>35</v>
      </c>
      <c r="F12">
        <v>970</v>
      </c>
      <c r="G12">
        <v>244</v>
      </c>
      <c r="H12">
        <v>40</v>
      </c>
      <c r="I12">
        <v>1214</v>
      </c>
      <c r="J12">
        <v>997</v>
      </c>
      <c r="K12">
        <v>10351</v>
      </c>
      <c r="L12">
        <v>1127</v>
      </c>
      <c r="M12">
        <v>85</v>
      </c>
      <c r="N12">
        <v>676</v>
      </c>
      <c r="O12">
        <v>6</v>
      </c>
      <c r="P12">
        <v>1399</v>
      </c>
      <c r="Q12">
        <f t="shared" si="0"/>
        <v>18111</v>
      </c>
      <c r="R12" s="24">
        <v>114</v>
      </c>
      <c r="S12" s="24">
        <v>213</v>
      </c>
      <c r="T12">
        <v>27679</v>
      </c>
      <c r="U12">
        <v>139915</v>
      </c>
    </row>
    <row r="13" spans="1:22" s="1" customFormat="1" x14ac:dyDescent="0.2">
      <c r="B13" s="52" t="s">
        <v>169</v>
      </c>
      <c r="C13" s="48">
        <v>575</v>
      </c>
      <c r="D13" s="48">
        <v>233</v>
      </c>
      <c r="E13" s="48">
        <v>30</v>
      </c>
      <c r="F13" s="48">
        <v>943</v>
      </c>
      <c r="G13" s="48">
        <v>222</v>
      </c>
      <c r="H13" s="48">
        <v>40</v>
      </c>
      <c r="I13" s="48">
        <v>42</v>
      </c>
      <c r="J13" s="48">
        <v>951</v>
      </c>
      <c r="K13" s="48">
        <v>9503</v>
      </c>
      <c r="L13" s="48">
        <v>1185</v>
      </c>
      <c r="M13" s="48">
        <v>83</v>
      </c>
      <c r="N13" s="48">
        <v>667</v>
      </c>
      <c r="O13" s="48">
        <v>9</v>
      </c>
      <c r="P13" s="48">
        <v>1537</v>
      </c>
      <c r="Q13">
        <f t="shared" si="0"/>
        <v>16020</v>
      </c>
      <c r="R13" s="48">
        <v>112</v>
      </c>
      <c r="S13" s="48">
        <v>223</v>
      </c>
      <c r="T13" s="48">
        <v>26724</v>
      </c>
      <c r="U13" s="48">
        <v>122670</v>
      </c>
      <c r="V13" s="24"/>
    </row>
    <row r="14" spans="1:22" x14ac:dyDescent="0.2">
      <c r="B14" s="53">
        <v>2011</v>
      </c>
      <c r="C14" s="20">
        <v>440</v>
      </c>
      <c r="D14" s="20">
        <v>181</v>
      </c>
      <c r="E14" s="20">
        <v>28</v>
      </c>
      <c r="F14" s="20">
        <v>757</v>
      </c>
      <c r="G14" s="20">
        <v>169</v>
      </c>
      <c r="H14" s="20">
        <v>25</v>
      </c>
      <c r="I14" s="20">
        <v>52</v>
      </c>
      <c r="J14" s="20">
        <v>938</v>
      </c>
      <c r="K14" s="20">
        <v>7407</v>
      </c>
      <c r="L14" s="20">
        <v>1223</v>
      </c>
      <c r="M14" s="20">
        <v>66</v>
      </c>
      <c r="N14" s="20">
        <v>493</v>
      </c>
      <c r="O14" s="20">
        <v>8</v>
      </c>
      <c r="P14" s="20">
        <v>1228</v>
      </c>
      <c r="Q14">
        <f t="shared" si="0"/>
        <v>13015</v>
      </c>
      <c r="R14" s="20">
        <v>83</v>
      </c>
      <c r="S14" s="20">
        <v>204</v>
      </c>
      <c r="T14" s="20">
        <v>22569</v>
      </c>
      <c r="U14" s="20">
        <v>93349</v>
      </c>
    </row>
    <row r="15" spans="1:22" x14ac:dyDescent="0.2">
      <c r="B15" s="53">
        <v>2012</v>
      </c>
      <c r="C15" s="20">
        <v>365</v>
      </c>
      <c r="D15" s="20">
        <v>141</v>
      </c>
      <c r="E15" s="20">
        <v>23</v>
      </c>
      <c r="F15" s="20">
        <v>756</v>
      </c>
      <c r="G15" s="20">
        <v>152</v>
      </c>
      <c r="H15" s="20">
        <v>19</v>
      </c>
      <c r="I15" s="20">
        <v>20</v>
      </c>
      <c r="J15" s="20">
        <v>865</v>
      </c>
      <c r="K15" s="20">
        <v>6627</v>
      </c>
      <c r="L15" s="20">
        <v>1221</v>
      </c>
      <c r="M15" s="20">
        <v>40</v>
      </c>
      <c r="N15" s="20">
        <v>459</v>
      </c>
      <c r="O15" s="20">
        <v>5</v>
      </c>
      <c r="P15" s="20">
        <v>688</v>
      </c>
      <c r="Q15" s="20">
        <f t="shared" si="0"/>
        <v>11381</v>
      </c>
      <c r="R15" s="20">
        <v>73</v>
      </c>
      <c r="S15" s="20">
        <v>172</v>
      </c>
      <c r="T15" s="20">
        <v>19429</v>
      </c>
      <c r="U15" s="20">
        <v>75541</v>
      </c>
    </row>
    <row r="16" spans="1:22" x14ac:dyDescent="0.2">
      <c r="B16" s="53">
        <v>2013</v>
      </c>
      <c r="C16" s="20">
        <v>439</v>
      </c>
      <c r="D16" s="20">
        <v>175</v>
      </c>
      <c r="E16" s="20">
        <v>21</v>
      </c>
      <c r="F16" s="20">
        <v>820</v>
      </c>
      <c r="G16" s="20">
        <v>152</v>
      </c>
      <c r="H16" s="20">
        <v>27</v>
      </c>
      <c r="I16" s="20">
        <v>21</v>
      </c>
      <c r="J16" s="20">
        <v>920</v>
      </c>
      <c r="K16" s="20">
        <v>6482</v>
      </c>
      <c r="L16" s="20">
        <v>1221</v>
      </c>
      <c r="M16" s="20">
        <v>54</v>
      </c>
      <c r="N16" s="20">
        <v>491</v>
      </c>
      <c r="O16" s="20">
        <v>1</v>
      </c>
      <c r="P16" s="20">
        <v>774</v>
      </c>
      <c r="Q16" s="20">
        <f t="shared" si="0"/>
        <v>11598</v>
      </c>
      <c r="R16" s="20">
        <v>50</v>
      </c>
      <c r="S16" s="20">
        <v>181</v>
      </c>
      <c r="T16" s="20">
        <v>21176</v>
      </c>
      <c r="U16" s="20">
        <v>80923</v>
      </c>
    </row>
    <row r="17" spans="2:22" x14ac:dyDescent="0.2">
      <c r="B17" s="53">
        <v>2014</v>
      </c>
      <c r="C17" s="20">
        <v>521</v>
      </c>
      <c r="D17" s="20">
        <v>256</v>
      </c>
      <c r="E17" s="20">
        <v>27</v>
      </c>
      <c r="F17" s="20">
        <v>993</v>
      </c>
      <c r="G17" s="20">
        <v>164</v>
      </c>
      <c r="H17" s="20">
        <v>34</v>
      </c>
      <c r="I17" s="20">
        <v>35</v>
      </c>
      <c r="J17" s="20">
        <v>1033</v>
      </c>
      <c r="K17" s="20">
        <v>7468</v>
      </c>
      <c r="L17" s="20">
        <v>1413</v>
      </c>
      <c r="M17" s="20">
        <v>50</v>
      </c>
      <c r="N17" s="20">
        <v>536</v>
      </c>
      <c r="O17" s="20">
        <v>9</v>
      </c>
      <c r="P17" s="20">
        <v>938</v>
      </c>
      <c r="Q17" s="20">
        <f t="shared" si="0"/>
        <v>13477</v>
      </c>
      <c r="R17" s="20">
        <v>79</v>
      </c>
      <c r="S17" s="20">
        <v>223</v>
      </c>
      <c r="T17" s="20">
        <v>24429</v>
      </c>
      <c r="U17" s="20">
        <v>96021</v>
      </c>
    </row>
    <row r="18" spans="2:22" x14ac:dyDescent="0.2">
      <c r="B18" s="53">
        <v>2015</v>
      </c>
      <c r="C18" s="20">
        <v>760</v>
      </c>
      <c r="D18" s="20">
        <v>315</v>
      </c>
      <c r="E18" s="20">
        <v>58</v>
      </c>
      <c r="F18" s="20">
        <v>1226</v>
      </c>
      <c r="G18" s="20">
        <v>297</v>
      </c>
      <c r="H18" s="20">
        <v>34</v>
      </c>
      <c r="I18" s="20">
        <v>31</v>
      </c>
      <c r="J18" s="20">
        <v>1069</v>
      </c>
      <c r="K18" s="20">
        <v>8845</v>
      </c>
      <c r="L18" s="20">
        <v>1872</v>
      </c>
      <c r="M18" s="20">
        <v>94</v>
      </c>
      <c r="N18" s="20">
        <v>768</v>
      </c>
      <c r="O18" s="20">
        <v>5</v>
      </c>
      <c r="P18" s="20">
        <v>1106</v>
      </c>
      <c r="Q18" s="20">
        <f t="shared" si="0"/>
        <v>16480</v>
      </c>
      <c r="R18" s="20">
        <v>122</v>
      </c>
      <c r="S18" s="20">
        <v>330</v>
      </c>
      <c r="T18" s="20">
        <v>31840</v>
      </c>
      <c r="U18" s="20">
        <v>123845</v>
      </c>
    </row>
    <row r="19" spans="2:22" x14ac:dyDescent="0.2">
      <c r="C19" s="2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2:22" x14ac:dyDescent="0.2">
      <c r="B20" s="21" t="s">
        <v>170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2:22" x14ac:dyDescent="0.2">
      <c r="B21" s="21"/>
    </row>
    <row r="22" spans="2:22" x14ac:dyDescent="0.2">
      <c r="B22" s="49"/>
    </row>
    <row r="23" spans="2:22" x14ac:dyDescent="0.2">
      <c r="B23" s="21"/>
    </row>
    <row r="24" spans="2:22" x14ac:dyDescent="0.2">
      <c r="B24" s="21"/>
    </row>
    <row r="25" spans="2:22" x14ac:dyDescent="0.2">
      <c r="B25" s="21"/>
    </row>
    <row r="26" spans="2:22" x14ac:dyDescent="0.2">
      <c r="B26" s="2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2:22" x14ac:dyDescent="0.2">
      <c r="B27" s="21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2:22" x14ac:dyDescent="0.2">
      <c r="B28" s="21"/>
    </row>
    <row r="29" spans="2:22" x14ac:dyDescent="0.2">
      <c r="B29" s="21"/>
    </row>
    <row r="30" spans="2:22" x14ac:dyDescent="0.2">
      <c r="B30" s="21"/>
    </row>
    <row r="31" spans="2:22" x14ac:dyDescent="0.2">
      <c r="B31" s="21"/>
    </row>
    <row r="32" spans="2:22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>
      <c r="B47" s="21"/>
    </row>
    <row r="48" spans="2:2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J6" activePane="bottomRight" state="frozen"/>
      <selection activeCell="B150" sqref="B150"/>
      <selection pane="topRight" activeCell="B150" sqref="B150"/>
      <selection pane="bottomLeft" activeCell="B150" sqref="B150"/>
      <selection pane="bottomRight" activeCell="T13" sqref="T13"/>
    </sheetView>
  </sheetViews>
  <sheetFormatPr baseColWidth="10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1" t="s">
        <v>171</v>
      </c>
    </row>
    <row r="2" spans="1:21" x14ac:dyDescent="0.2">
      <c r="A2" s="41" t="s">
        <v>172</v>
      </c>
    </row>
    <row r="3" spans="1:21" ht="29.25" customHeight="1" x14ac:dyDescent="0.2">
      <c r="A3" s="42" t="s">
        <v>149</v>
      </c>
    </row>
    <row r="5" spans="1:21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s="24" t="s">
        <v>164</v>
      </c>
      <c r="S5" s="24" t="s">
        <v>165</v>
      </c>
      <c r="T5" s="1" t="s">
        <v>166</v>
      </c>
      <c r="U5" s="1" t="s">
        <v>33</v>
      </c>
    </row>
    <row r="6" spans="1:21" x14ac:dyDescent="0.2">
      <c r="B6" s="19">
        <v>2003</v>
      </c>
      <c r="C6">
        <v>74</v>
      </c>
      <c r="D6">
        <v>46</v>
      </c>
      <c r="E6">
        <v>5</v>
      </c>
      <c r="F6">
        <v>133</v>
      </c>
      <c r="G6">
        <v>36</v>
      </c>
      <c r="H6">
        <v>3</v>
      </c>
      <c r="I6">
        <v>0</v>
      </c>
      <c r="J6">
        <v>261</v>
      </c>
      <c r="K6">
        <v>1675</v>
      </c>
      <c r="L6">
        <v>217</v>
      </c>
      <c r="M6">
        <v>6</v>
      </c>
      <c r="N6">
        <v>126</v>
      </c>
      <c r="O6">
        <v>0</v>
      </c>
      <c r="P6">
        <v>149</v>
      </c>
      <c r="Q6">
        <f t="shared" ref="Q6:Q18" si="0">SUM(C6:P6)</f>
        <v>2731</v>
      </c>
      <c r="R6" s="24">
        <v>24</v>
      </c>
      <c r="S6" s="24">
        <v>42</v>
      </c>
      <c r="T6">
        <v>3972</v>
      </c>
      <c r="U6">
        <v>13413</v>
      </c>
    </row>
    <row r="7" spans="1:21" x14ac:dyDescent="0.2">
      <c r="B7" s="19">
        <v>2004</v>
      </c>
      <c r="C7">
        <v>95</v>
      </c>
      <c r="D7">
        <v>52</v>
      </c>
      <c r="E7">
        <v>6</v>
      </c>
      <c r="F7">
        <v>225</v>
      </c>
      <c r="G7">
        <v>65</v>
      </c>
      <c r="H7">
        <v>3</v>
      </c>
      <c r="I7">
        <v>5</v>
      </c>
      <c r="J7">
        <v>516</v>
      </c>
      <c r="K7">
        <v>2988</v>
      </c>
      <c r="L7">
        <v>429</v>
      </c>
      <c r="M7">
        <v>22</v>
      </c>
      <c r="N7">
        <v>199</v>
      </c>
      <c r="O7">
        <v>2</v>
      </c>
      <c r="P7">
        <v>209</v>
      </c>
      <c r="Q7">
        <f t="shared" si="0"/>
        <v>4816</v>
      </c>
      <c r="R7" s="24">
        <v>22</v>
      </c>
      <c r="S7" s="24">
        <v>54</v>
      </c>
      <c r="T7">
        <v>6615</v>
      </c>
      <c r="U7">
        <v>24301</v>
      </c>
    </row>
    <row r="8" spans="1:21" x14ac:dyDescent="0.2">
      <c r="B8" s="19">
        <v>2005</v>
      </c>
      <c r="C8">
        <v>223</v>
      </c>
      <c r="D8">
        <v>106</v>
      </c>
      <c r="E8">
        <v>13</v>
      </c>
      <c r="F8">
        <v>420</v>
      </c>
      <c r="G8">
        <v>99</v>
      </c>
      <c r="H8">
        <v>8</v>
      </c>
      <c r="I8">
        <v>12</v>
      </c>
      <c r="J8">
        <v>747</v>
      </c>
      <c r="K8">
        <v>5577</v>
      </c>
      <c r="L8">
        <v>734</v>
      </c>
      <c r="M8">
        <v>27</v>
      </c>
      <c r="N8">
        <v>393</v>
      </c>
      <c r="O8">
        <v>7</v>
      </c>
      <c r="P8">
        <v>425</v>
      </c>
      <c r="Q8">
        <f t="shared" si="0"/>
        <v>8791</v>
      </c>
      <c r="R8" s="24">
        <v>67</v>
      </c>
      <c r="S8" s="24">
        <v>126</v>
      </c>
      <c r="T8">
        <v>12319</v>
      </c>
      <c r="U8">
        <v>47058</v>
      </c>
    </row>
    <row r="9" spans="1:21" x14ac:dyDescent="0.2">
      <c r="B9" s="19">
        <v>2006</v>
      </c>
      <c r="C9">
        <v>277</v>
      </c>
      <c r="D9">
        <v>147</v>
      </c>
      <c r="E9">
        <v>22</v>
      </c>
      <c r="F9">
        <v>536</v>
      </c>
      <c r="G9">
        <v>127</v>
      </c>
      <c r="H9">
        <v>16</v>
      </c>
      <c r="I9">
        <v>8</v>
      </c>
      <c r="J9">
        <v>782</v>
      </c>
      <c r="K9">
        <v>6777</v>
      </c>
      <c r="L9">
        <v>829</v>
      </c>
      <c r="M9">
        <v>43</v>
      </c>
      <c r="N9">
        <v>492</v>
      </c>
      <c r="O9">
        <v>10</v>
      </c>
      <c r="P9">
        <v>575</v>
      </c>
      <c r="Q9">
        <f t="shared" si="0"/>
        <v>10641</v>
      </c>
      <c r="R9" s="24">
        <v>123</v>
      </c>
      <c r="S9" s="24">
        <v>138</v>
      </c>
      <c r="T9">
        <v>14990</v>
      </c>
      <c r="U9">
        <v>60478</v>
      </c>
    </row>
    <row r="10" spans="1:21" x14ac:dyDescent="0.2">
      <c r="B10" s="19">
        <v>2007</v>
      </c>
      <c r="C10">
        <v>295</v>
      </c>
      <c r="D10">
        <v>146</v>
      </c>
      <c r="E10">
        <v>17</v>
      </c>
      <c r="F10">
        <v>575</v>
      </c>
      <c r="G10">
        <v>160</v>
      </c>
      <c r="H10">
        <v>17</v>
      </c>
      <c r="I10">
        <v>14</v>
      </c>
      <c r="J10">
        <v>776</v>
      </c>
      <c r="K10">
        <v>6787</v>
      </c>
      <c r="L10">
        <v>784</v>
      </c>
      <c r="M10">
        <v>43</v>
      </c>
      <c r="N10">
        <v>381</v>
      </c>
      <c r="O10">
        <v>5</v>
      </c>
      <c r="P10">
        <v>546</v>
      </c>
      <c r="Q10">
        <f t="shared" si="0"/>
        <v>10546</v>
      </c>
      <c r="R10" s="24">
        <v>85</v>
      </c>
      <c r="S10" s="24">
        <v>146</v>
      </c>
      <c r="T10">
        <v>15105</v>
      </c>
      <c r="U10">
        <v>60669</v>
      </c>
    </row>
    <row r="11" spans="1:21" x14ac:dyDescent="0.2">
      <c r="B11" s="19">
        <v>2008</v>
      </c>
      <c r="C11">
        <v>211</v>
      </c>
      <c r="D11">
        <v>90</v>
      </c>
      <c r="E11">
        <v>15</v>
      </c>
      <c r="F11">
        <v>426</v>
      </c>
      <c r="G11">
        <v>122</v>
      </c>
      <c r="H11">
        <v>8</v>
      </c>
      <c r="I11">
        <v>14</v>
      </c>
      <c r="J11">
        <v>622</v>
      </c>
      <c r="K11">
        <v>5063</v>
      </c>
      <c r="L11">
        <v>576</v>
      </c>
      <c r="M11">
        <v>32</v>
      </c>
      <c r="N11">
        <v>296</v>
      </c>
      <c r="O11">
        <v>4</v>
      </c>
      <c r="P11">
        <v>479</v>
      </c>
      <c r="Q11">
        <f t="shared" si="0"/>
        <v>7958</v>
      </c>
      <c r="R11" s="24">
        <v>65</v>
      </c>
      <c r="S11" s="24">
        <v>110</v>
      </c>
      <c r="T11">
        <v>11177</v>
      </c>
      <c r="U11">
        <v>46183</v>
      </c>
    </row>
    <row r="12" spans="1:21" x14ac:dyDescent="0.2">
      <c r="B12" s="19">
        <v>2009</v>
      </c>
      <c r="C12">
        <v>141</v>
      </c>
      <c r="D12">
        <v>63</v>
      </c>
      <c r="E12">
        <v>13</v>
      </c>
      <c r="F12">
        <v>238</v>
      </c>
      <c r="G12">
        <v>60</v>
      </c>
      <c r="H12">
        <v>2</v>
      </c>
      <c r="I12">
        <v>5</v>
      </c>
      <c r="J12">
        <v>384</v>
      </c>
      <c r="K12">
        <v>2893</v>
      </c>
      <c r="L12">
        <v>366</v>
      </c>
      <c r="M12">
        <v>14</v>
      </c>
      <c r="N12">
        <v>187</v>
      </c>
      <c r="O12">
        <v>3</v>
      </c>
      <c r="P12">
        <v>216</v>
      </c>
      <c r="Q12">
        <f t="shared" si="0"/>
        <v>4585</v>
      </c>
      <c r="R12" s="24">
        <v>26</v>
      </c>
      <c r="S12" s="24">
        <v>65</v>
      </c>
      <c r="T12">
        <v>6459</v>
      </c>
      <c r="U12">
        <v>27090</v>
      </c>
    </row>
    <row r="13" spans="1:21" s="1" customFormat="1" x14ac:dyDescent="0.2">
      <c r="B13" s="52" t="s">
        <v>169</v>
      </c>
      <c r="C13">
        <v>126</v>
      </c>
      <c r="D13">
        <v>54</v>
      </c>
      <c r="E13">
        <v>10</v>
      </c>
      <c r="F13">
        <v>247</v>
      </c>
      <c r="G13">
        <v>47</v>
      </c>
      <c r="H13">
        <v>6</v>
      </c>
      <c r="I13">
        <v>7</v>
      </c>
      <c r="J13">
        <v>321</v>
      </c>
      <c r="K13">
        <v>2469</v>
      </c>
      <c r="L13">
        <v>333</v>
      </c>
      <c r="M13">
        <v>16</v>
      </c>
      <c r="N13">
        <v>190</v>
      </c>
      <c r="O13">
        <v>5</v>
      </c>
      <c r="P13">
        <v>230</v>
      </c>
      <c r="Q13">
        <f t="shared" si="0"/>
        <v>4061</v>
      </c>
      <c r="R13" s="24">
        <v>35</v>
      </c>
      <c r="S13" s="24">
        <v>48</v>
      </c>
      <c r="T13">
        <v>5734</v>
      </c>
      <c r="U13">
        <v>24297</v>
      </c>
    </row>
    <row r="14" spans="1:21" x14ac:dyDescent="0.2">
      <c r="B14" s="53">
        <v>2011</v>
      </c>
      <c r="C14">
        <v>96</v>
      </c>
      <c r="D14">
        <v>43</v>
      </c>
      <c r="E14">
        <v>7</v>
      </c>
      <c r="F14">
        <v>234</v>
      </c>
      <c r="G14">
        <v>49</v>
      </c>
      <c r="H14">
        <v>11</v>
      </c>
      <c r="I14">
        <v>2</v>
      </c>
      <c r="J14">
        <v>367</v>
      </c>
      <c r="K14">
        <v>2581</v>
      </c>
      <c r="L14">
        <v>370</v>
      </c>
      <c r="M14">
        <v>16</v>
      </c>
      <c r="N14">
        <v>173</v>
      </c>
      <c r="O14">
        <v>2</v>
      </c>
      <c r="P14">
        <v>220</v>
      </c>
      <c r="Q14">
        <f t="shared" si="0"/>
        <v>4171</v>
      </c>
      <c r="R14">
        <v>20</v>
      </c>
      <c r="S14">
        <v>45</v>
      </c>
      <c r="T14">
        <v>6018</v>
      </c>
      <c r="U14">
        <v>23701</v>
      </c>
    </row>
    <row r="15" spans="1:21" x14ac:dyDescent="0.2">
      <c r="B15" s="53">
        <v>2012</v>
      </c>
      <c r="C15">
        <v>112</v>
      </c>
      <c r="D15">
        <v>45</v>
      </c>
      <c r="E15">
        <v>9</v>
      </c>
      <c r="F15">
        <v>196</v>
      </c>
      <c r="G15">
        <v>60</v>
      </c>
      <c r="H15">
        <v>3</v>
      </c>
      <c r="I15">
        <v>2</v>
      </c>
      <c r="J15">
        <v>315</v>
      </c>
      <c r="K15">
        <v>2166</v>
      </c>
      <c r="L15">
        <v>333</v>
      </c>
      <c r="M15">
        <v>8</v>
      </c>
      <c r="N15">
        <v>152</v>
      </c>
      <c r="O15">
        <v>2</v>
      </c>
      <c r="P15">
        <v>190</v>
      </c>
      <c r="Q15">
        <f t="shared" si="0"/>
        <v>3593</v>
      </c>
      <c r="R15">
        <v>16</v>
      </c>
      <c r="S15">
        <v>49</v>
      </c>
      <c r="T15">
        <v>5238</v>
      </c>
      <c r="U15">
        <v>18909</v>
      </c>
    </row>
    <row r="16" spans="1:21" x14ac:dyDescent="0.2">
      <c r="B16" s="53">
        <v>2013</v>
      </c>
      <c r="C16">
        <v>100</v>
      </c>
      <c r="D16">
        <v>43</v>
      </c>
      <c r="E16">
        <v>6</v>
      </c>
      <c r="F16">
        <v>239</v>
      </c>
      <c r="G16">
        <v>50</v>
      </c>
      <c r="H16">
        <v>2</v>
      </c>
      <c r="I16">
        <v>0</v>
      </c>
      <c r="J16">
        <v>307</v>
      </c>
      <c r="K16">
        <v>2143</v>
      </c>
      <c r="L16">
        <v>345</v>
      </c>
      <c r="M16">
        <v>10</v>
      </c>
      <c r="N16">
        <v>157</v>
      </c>
      <c r="O16">
        <v>0</v>
      </c>
      <c r="P16">
        <v>168</v>
      </c>
      <c r="Q16">
        <f t="shared" si="0"/>
        <v>3570</v>
      </c>
      <c r="R16">
        <v>10</v>
      </c>
      <c r="S16">
        <v>39</v>
      </c>
      <c r="T16">
        <v>5224</v>
      </c>
      <c r="U16">
        <v>17530</v>
      </c>
    </row>
    <row r="17" spans="2:21" x14ac:dyDescent="0.2">
      <c r="B17" s="53">
        <v>2014</v>
      </c>
      <c r="C17">
        <v>131</v>
      </c>
      <c r="D17">
        <v>48</v>
      </c>
      <c r="E17">
        <v>9</v>
      </c>
      <c r="F17">
        <v>275</v>
      </c>
      <c r="G17">
        <v>61</v>
      </c>
      <c r="H17">
        <v>2</v>
      </c>
      <c r="I17">
        <v>1</v>
      </c>
      <c r="J17">
        <v>368</v>
      </c>
      <c r="K17">
        <v>2380</v>
      </c>
      <c r="L17">
        <v>355</v>
      </c>
      <c r="M17">
        <v>10</v>
      </c>
      <c r="N17">
        <v>150</v>
      </c>
      <c r="O17">
        <v>0</v>
      </c>
      <c r="P17">
        <v>178</v>
      </c>
      <c r="Q17">
        <f t="shared" si="0"/>
        <v>3968</v>
      </c>
      <c r="R17">
        <v>20</v>
      </c>
      <c r="S17">
        <v>59</v>
      </c>
      <c r="T17">
        <v>5896</v>
      </c>
      <c r="U17">
        <v>20160</v>
      </c>
    </row>
    <row r="18" spans="2:21" x14ac:dyDescent="0.2">
      <c r="B18" s="53">
        <v>2015</v>
      </c>
      <c r="C18">
        <v>157</v>
      </c>
      <c r="D18">
        <v>76</v>
      </c>
      <c r="E18">
        <v>12</v>
      </c>
      <c r="F18">
        <v>334</v>
      </c>
      <c r="G18">
        <v>75</v>
      </c>
      <c r="H18">
        <v>1</v>
      </c>
      <c r="I18">
        <v>0</v>
      </c>
      <c r="J18">
        <v>455</v>
      </c>
      <c r="K18">
        <v>2776</v>
      </c>
      <c r="L18">
        <v>561</v>
      </c>
      <c r="M18">
        <v>12</v>
      </c>
      <c r="N18">
        <v>222</v>
      </c>
      <c r="O18">
        <v>0</v>
      </c>
      <c r="P18">
        <v>253</v>
      </c>
      <c r="Q18">
        <f t="shared" si="0"/>
        <v>4934</v>
      </c>
      <c r="R18">
        <v>24</v>
      </c>
      <c r="S18">
        <v>77</v>
      </c>
      <c r="T18">
        <v>8077</v>
      </c>
      <c r="U18">
        <v>26164</v>
      </c>
    </row>
    <row r="20" spans="2:21" x14ac:dyDescent="0.2">
      <c r="B20" s="21" t="s">
        <v>170</v>
      </c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J6" activePane="bottomRight" state="frozen"/>
      <selection activeCell="B150" sqref="B150"/>
      <selection pane="topRight" activeCell="B150" sqref="B150"/>
      <selection pane="bottomLeft" activeCell="B150" sqref="B150"/>
      <selection pane="bottomRight" activeCell="U12" sqref="U12"/>
    </sheetView>
  </sheetViews>
  <sheetFormatPr baseColWidth="10" defaultRowHeight="12.75" x14ac:dyDescent="0.2"/>
  <cols>
    <col min="1" max="1" width="26" customWidth="1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21" ht="51" x14ac:dyDescent="0.2">
      <c r="A1" s="41" t="s">
        <v>173</v>
      </c>
    </row>
    <row r="2" spans="1:21" x14ac:dyDescent="0.2">
      <c r="A2" s="41" t="s">
        <v>172</v>
      </c>
    </row>
    <row r="3" spans="1:21" ht="38.25" x14ac:dyDescent="0.2">
      <c r="A3" s="42" t="s">
        <v>149</v>
      </c>
    </row>
    <row r="5" spans="1:21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t="s">
        <v>164</v>
      </c>
      <c r="S5" t="s">
        <v>165</v>
      </c>
      <c r="T5" s="1" t="s">
        <v>166</v>
      </c>
      <c r="U5" s="1" t="s">
        <v>33</v>
      </c>
    </row>
    <row r="6" spans="1:21" x14ac:dyDescent="0.2">
      <c r="B6" s="19">
        <v>2003</v>
      </c>
      <c r="C6">
        <v>92</v>
      </c>
      <c r="D6">
        <v>84</v>
      </c>
      <c r="E6">
        <v>9</v>
      </c>
      <c r="F6">
        <v>126</v>
      </c>
      <c r="G6">
        <v>46</v>
      </c>
      <c r="H6">
        <v>7</v>
      </c>
      <c r="I6">
        <v>26</v>
      </c>
      <c r="J6">
        <v>225</v>
      </c>
      <c r="K6">
        <v>1368</v>
      </c>
      <c r="L6">
        <v>325</v>
      </c>
      <c r="M6">
        <v>20</v>
      </c>
      <c r="N6">
        <v>69</v>
      </c>
      <c r="O6">
        <v>7</v>
      </c>
      <c r="P6">
        <v>157</v>
      </c>
      <c r="Q6">
        <f t="shared" ref="Q6:Q18" si="0">SUM(C6:P6)</f>
        <v>2561</v>
      </c>
      <c r="R6">
        <v>30</v>
      </c>
      <c r="S6">
        <v>69</v>
      </c>
      <c r="T6">
        <v>5142</v>
      </c>
    </row>
    <row r="7" spans="1:21" x14ac:dyDescent="0.2">
      <c r="B7" s="19">
        <v>2004</v>
      </c>
      <c r="C7">
        <v>118</v>
      </c>
      <c r="D7">
        <v>77</v>
      </c>
      <c r="E7">
        <v>11</v>
      </c>
      <c r="F7">
        <v>163</v>
      </c>
      <c r="G7">
        <v>69</v>
      </c>
      <c r="H7">
        <v>16</v>
      </c>
      <c r="I7">
        <v>94</v>
      </c>
      <c r="J7">
        <v>237</v>
      </c>
      <c r="K7">
        <v>1592</v>
      </c>
      <c r="L7">
        <v>323</v>
      </c>
      <c r="M7">
        <v>32</v>
      </c>
      <c r="N7">
        <v>85</v>
      </c>
      <c r="O7">
        <v>6</v>
      </c>
      <c r="P7">
        <v>166</v>
      </c>
      <c r="Q7">
        <f t="shared" si="0"/>
        <v>2989</v>
      </c>
      <c r="R7">
        <v>32</v>
      </c>
      <c r="S7">
        <v>85</v>
      </c>
      <c r="T7">
        <v>6013</v>
      </c>
    </row>
    <row r="8" spans="1:21" x14ac:dyDescent="0.2">
      <c r="B8" s="19">
        <v>2005</v>
      </c>
      <c r="C8">
        <v>141</v>
      </c>
      <c r="D8">
        <v>90</v>
      </c>
      <c r="E8">
        <v>11</v>
      </c>
      <c r="F8">
        <v>174</v>
      </c>
      <c r="G8">
        <v>95</v>
      </c>
      <c r="H8">
        <v>17</v>
      </c>
      <c r="I8">
        <v>26</v>
      </c>
      <c r="J8">
        <v>207</v>
      </c>
      <c r="K8">
        <v>1799</v>
      </c>
      <c r="L8">
        <v>284</v>
      </c>
      <c r="M8">
        <v>21</v>
      </c>
      <c r="N8">
        <v>99</v>
      </c>
      <c r="O8">
        <v>6</v>
      </c>
      <c r="P8">
        <v>190</v>
      </c>
      <c r="Q8">
        <f t="shared" si="0"/>
        <v>3160</v>
      </c>
      <c r="R8">
        <v>47</v>
      </c>
      <c r="S8">
        <v>75</v>
      </c>
      <c r="T8">
        <v>6031</v>
      </c>
    </row>
    <row r="9" spans="1:21" x14ac:dyDescent="0.2">
      <c r="B9" s="19">
        <v>2006</v>
      </c>
      <c r="C9">
        <v>115</v>
      </c>
      <c r="D9">
        <v>61</v>
      </c>
      <c r="E9">
        <v>8</v>
      </c>
      <c r="F9">
        <v>170</v>
      </c>
      <c r="G9">
        <v>69</v>
      </c>
      <c r="H9">
        <v>14</v>
      </c>
      <c r="I9">
        <v>26</v>
      </c>
      <c r="J9">
        <v>220</v>
      </c>
      <c r="K9">
        <v>1817</v>
      </c>
      <c r="L9">
        <v>290</v>
      </c>
      <c r="M9">
        <v>33</v>
      </c>
      <c r="N9">
        <v>92</v>
      </c>
      <c r="O9">
        <v>3</v>
      </c>
      <c r="P9">
        <v>168</v>
      </c>
      <c r="Q9">
        <f t="shared" si="0"/>
        <v>3086</v>
      </c>
      <c r="R9">
        <v>27</v>
      </c>
      <c r="S9">
        <v>85</v>
      </c>
      <c r="T9">
        <v>5803</v>
      </c>
    </row>
    <row r="10" spans="1:21" x14ac:dyDescent="0.2">
      <c r="B10" s="19">
        <v>2007</v>
      </c>
      <c r="C10">
        <v>112</v>
      </c>
      <c r="D10">
        <v>77</v>
      </c>
      <c r="E10">
        <v>9</v>
      </c>
      <c r="F10">
        <v>160</v>
      </c>
      <c r="G10">
        <v>59</v>
      </c>
      <c r="H10">
        <v>13</v>
      </c>
      <c r="I10">
        <v>85</v>
      </c>
      <c r="J10">
        <v>188</v>
      </c>
      <c r="K10">
        <v>1684</v>
      </c>
      <c r="L10">
        <v>246</v>
      </c>
      <c r="M10">
        <v>23</v>
      </c>
      <c r="N10">
        <v>79</v>
      </c>
      <c r="O10">
        <v>3</v>
      </c>
      <c r="P10">
        <v>181</v>
      </c>
      <c r="Q10">
        <f t="shared" si="0"/>
        <v>2919</v>
      </c>
      <c r="R10">
        <v>24</v>
      </c>
      <c r="S10">
        <v>66</v>
      </c>
      <c r="T10">
        <v>5307</v>
      </c>
      <c r="U10">
        <v>15498</v>
      </c>
    </row>
    <row r="11" spans="1:21" x14ac:dyDescent="0.2">
      <c r="B11" s="19">
        <v>2008</v>
      </c>
      <c r="C11">
        <v>46</v>
      </c>
      <c r="D11">
        <v>42</v>
      </c>
      <c r="E11">
        <v>1</v>
      </c>
      <c r="F11">
        <v>88</v>
      </c>
      <c r="G11">
        <v>26</v>
      </c>
      <c r="H11">
        <v>7</v>
      </c>
      <c r="I11">
        <v>61</v>
      </c>
      <c r="J11">
        <v>102</v>
      </c>
      <c r="K11">
        <v>902</v>
      </c>
      <c r="L11">
        <v>104</v>
      </c>
      <c r="M11">
        <v>10</v>
      </c>
      <c r="N11">
        <v>34</v>
      </c>
      <c r="O11">
        <v>0</v>
      </c>
      <c r="P11">
        <v>81</v>
      </c>
      <c r="Q11">
        <f t="shared" si="0"/>
        <v>1504</v>
      </c>
      <c r="R11">
        <v>14</v>
      </c>
      <c r="S11">
        <v>36</v>
      </c>
      <c r="T11">
        <v>2881</v>
      </c>
      <c r="U11">
        <v>8776</v>
      </c>
    </row>
    <row r="12" spans="1:21" x14ac:dyDescent="0.2">
      <c r="B12" s="19">
        <v>2009</v>
      </c>
      <c r="C12">
        <v>39</v>
      </c>
      <c r="D12">
        <v>31</v>
      </c>
      <c r="E12">
        <v>2</v>
      </c>
      <c r="F12">
        <v>56</v>
      </c>
      <c r="G12">
        <v>13</v>
      </c>
      <c r="H12">
        <v>5</v>
      </c>
      <c r="I12">
        <v>6</v>
      </c>
      <c r="J12">
        <v>65</v>
      </c>
      <c r="K12">
        <v>557</v>
      </c>
      <c r="L12">
        <v>74</v>
      </c>
      <c r="M12">
        <v>4</v>
      </c>
      <c r="N12">
        <v>29</v>
      </c>
      <c r="O12">
        <v>1</v>
      </c>
      <c r="P12">
        <v>57</v>
      </c>
      <c r="Q12">
        <f t="shared" si="0"/>
        <v>939</v>
      </c>
      <c r="R12">
        <v>5</v>
      </c>
      <c r="S12">
        <v>23</v>
      </c>
      <c r="T12">
        <v>1726</v>
      </c>
      <c r="U12">
        <v>5268</v>
      </c>
    </row>
    <row r="13" spans="1:21" s="1" customFormat="1" x14ac:dyDescent="0.2">
      <c r="B13" s="52" t="s">
        <v>169</v>
      </c>
      <c r="C13">
        <v>38</v>
      </c>
      <c r="D13">
        <v>13</v>
      </c>
      <c r="E13">
        <v>3</v>
      </c>
      <c r="F13">
        <v>81</v>
      </c>
      <c r="G13">
        <v>17</v>
      </c>
      <c r="H13">
        <v>1</v>
      </c>
      <c r="I13">
        <v>5</v>
      </c>
      <c r="J13">
        <v>71</v>
      </c>
      <c r="K13">
        <v>501</v>
      </c>
      <c r="L13">
        <v>88</v>
      </c>
      <c r="M13">
        <v>2</v>
      </c>
      <c r="N13">
        <v>15</v>
      </c>
      <c r="O13">
        <v>1</v>
      </c>
      <c r="P13">
        <v>47</v>
      </c>
      <c r="Q13">
        <f t="shared" si="0"/>
        <v>883</v>
      </c>
      <c r="R13">
        <v>3</v>
      </c>
      <c r="S13">
        <v>28</v>
      </c>
      <c r="T13">
        <v>1676</v>
      </c>
      <c r="U13">
        <v>5372</v>
      </c>
    </row>
    <row r="14" spans="1:21" x14ac:dyDescent="0.2">
      <c r="B14" s="53">
        <v>2011</v>
      </c>
      <c r="C14">
        <v>33</v>
      </c>
      <c r="D14">
        <v>22</v>
      </c>
      <c r="E14">
        <v>2</v>
      </c>
      <c r="F14">
        <v>61</v>
      </c>
      <c r="G14">
        <v>13</v>
      </c>
      <c r="H14">
        <v>1</v>
      </c>
      <c r="I14">
        <v>2</v>
      </c>
      <c r="J14">
        <v>66</v>
      </c>
      <c r="K14">
        <v>526</v>
      </c>
      <c r="L14">
        <v>115</v>
      </c>
      <c r="M14">
        <v>3</v>
      </c>
      <c r="N14">
        <v>16</v>
      </c>
      <c r="O14">
        <v>0</v>
      </c>
      <c r="P14">
        <v>47</v>
      </c>
      <c r="Q14">
        <f t="shared" si="0"/>
        <v>907</v>
      </c>
      <c r="R14">
        <v>13</v>
      </c>
      <c r="S14">
        <v>20</v>
      </c>
      <c r="T14">
        <v>1719</v>
      </c>
      <c r="U14">
        <v>5999</v>
      </c>
    </row>
    <row r="15" spans="1:21" x14ac:dyDescent="0.2">
      <c r="B15" s="53">
        <v>2012</v>
      </c>
      <c r="C15">
        <v>22</v>
      </c>
      <c r="D15">
        <v>27</v>
      </c>
      <c r="E15">
        <v>7</v>
      </c>
      <c r="F15">
        <v>51</v>
      </c>
      <c r="G15">
        <v>7</v>
      </c>
      <c r="H15">
        <v>4</v>
      </c>
      <c r="I15">
        <v>3</v>
      </c>
      <c r="J15">
        <v>50</v>
      </c>
      <c r="K15">
        <v>443</v>
      </c>
      <c r="L15">
        <v>95</v>
      </c>
      <c r="M15">
        <v>3</v>
      </c>
      <c r="N15">
        <v>24</v>
      </c>
      <c r="O15">
        <v>0</v>
      </c>
      <c r="P15">
        <v>26</v>
      </c>
      <c r="Q15">
        <f t="shared" si="0"/>
        <v>762</v>
      </c>
      <c r="R15">
        <v>8</v>
      </c>
      <c r="S15">
        <v>11</v>
      </c>
      <c r="T15">
        <v>1508</v>
      </c>
      <c r="U15">
        <v>4723</v>
      </c>
    </row>
    <row r="16" spans="1:21" x14ac:dyDescent="0.2">
      <c r="B16" s="53">
        <v>2013</v>
      </c>
      <c r="C16">
        <v>32</v>
      </c>
      <c r="D16">
        <v>24</v>
      </c>
      <c r="E16">
        <v>4</v>
      </c>
      <c r="F16">
        <v>49</v>
      </c>
      <c r="G16">
        <v>13</v>
      </c>
      <c r="H16">
        <v>4</v>
      </c>
      <c r="I16">
        <v>4</v>
      </c>
      <c r="J16">
        <v>57</v>
      </c>
      <c r="K16">
        <v>466</v>
      </c>
      <c r="L16">
        <v>83</v>
      </c>
      <c r="M16">
        <v>3</v>
      </c>
      <c r="N16">
        <v>10</v>
      </c>
      <c r="O16">
        <v>1</v>
      </c>
      <c r="P16">
        <v>32</v>
      </c>
      <c r="Q16">
        <f t="shared" si="0"/>
        <v>782</v>
      </c>
      <c r="R16">
        <v>1</v>
      </c>
      <c r="S16">
        <v>14</v>
      </c>
      <c r="T16">
        <v>1634</v>
      </c>
      <c r="U16">
        <v>4726</v>
      </c>
    </row>
    <row r="17" spans="2:21" x14ac:dyDescent="0.2">
      <c r="B17" s="53">
        <v>2014</v>
      </c>
      <c r="C17">
        <v>31</v>
      </c>
      <c r="D17">
        <v>19</v>
      </c>
      <c r="E17">
        <v>3</v>
      </c>
      <c r="F17">
        <v>44</v>
      </c>
      <c r="G17">
        <v>11</v>
      </c>
      <c r="H17">
        <v>2</v>
      </c>
      <c r="I17">
        <v>3</v>
      </c>
      <c r="J17">
        <v>43</v>
      </c>
      <c r="K17">
        <v>443</v>
      </c>
      <c r="L17">
        <v>105</v>
      </c>
      <c r="M17">
        <v>3</v>
      </c>
      <c r="N17">
        <v>19</v>
      </c>
      <c r="O17">
        <v>0</v>
      </c>
      <c r="P17">
        <v>38</v>
      </c>
      <c r="Q17">
        <f t="shared" si="0"/>
        <v>764</v>
      </c>
      <c r="R17">
        <v>8</v>
      </c>
      <c r="S17">
        <v>27</v>
      </c>
      <c r="T17">
        <v>1527</v>
      </c>
      <c r="U17">
        <v>5173</v>
      </c>
    </row>
    <row r="18" spans="2:21" x14ac:dyDescent="0.2">
      <c r="B18" s="53">
        <v>2015</v>
      </c>
      <c r="C18">
        <v>56</v>
      </c>
      <c r="D18">
        <v>15</v>
      </c>
      <c r="E18">
        <v>3</v>
      </c>
      <c r="F18">
        <v>72</v>
      </c>
      <c r="G18">
        <v>19</v>
      </c>
      <c r="H18">
        <v>6</v>
      </c>
      <c r="I18">
        <v>6</v>
      </c>
      <c r="J18">
        <v>52</v>
      </c>
      <c r="K18">
        <v>525</v>
      </c>
      <c r="L18">
        <v>162</v>
      </c>
      <c r="M18">
        <v>6</v>
      </c>
      <c r="N18">
        <v>39</v>
      </c>
      <c r="O18">
        <v>0</v>
      </c>
      <c r="P18">
        <v>74</v>
      </c>
      <c r="Q18">
        <f t="shared" si="0"/>
        <v>1035</v>
      </c>
      <c r="R18">
        <v>8</v>
      </c>
      <c r="S18">
        <v>31</v>
      </c>
      <c r="T18">
        <v>2206</v>
      </c>
      <c r="U18">
        <v>7335</v>
      </c>
    </row>
    <row r="20" spans="2:21" x14ac:dyDescent="0.2">
      <c r="B20" s="21" t="s">
        <v>170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K6" activePane="bottomRight" state="frozen"/>
      <selection activeCell="B150" sqref="B150"/>
      <selection pane="topRight" activeCell="B150" sqref="B150"/>
      <selection pane="bottomLeft" activeCell="B150" sqref="B150"/>
      <selection pane="bottomRight" activeCell="T12" sqref="T12"/>
    </sheetView>
  </sheetViews>
  <sheetFormatPr baseColWidth="10" defaultRowHeight="12.75" x14ac:dyDescent="0.2"/>
  <cols>
    <col min="1" max="1" width="29.85546875" customWidth="1"/>
    <col min="257" max="257" width="29.85546875" customWidth="1"/>
    <col min="513" max="513" width="29.85546875" customWidth="1"/>
    <col min="769" max="769" width="29.85546875" customWidth="1"/>
    <col min="1025" max="1025" width="29.85546875" customWidth="1"/>
    <col min="1281" max="1281" width="29.85546875" customWidth="1"/>
    <col min="1537" max="1537" width="29.85546875" customWidth="1"/>
    <col min="1793" max="1793" width="29.85546875" customWidth="1"/>
    <col min="2049" max="2049" width="29.85546875" customWidth="1"/>
    <col min="2305" max="2305" width="29.85546875" customWidth="1"/>
    <col min="2561" max="2561" width="29.85546875" customWidth="1"/>
    <col min="2817" max="2817" width="29.85546875" customWidth="1"/>
    <col min="3073" max="3073" width="29.85546875" customWidth="1"/>
    <col min="3329" max="3329" width="29.85546875" customWidth="1"/>
    <col min="3585" max="3585" width="29.85546875" customWidth="1"/>
    <col min="3841" max="3841" width="29.85546875" customWidth="1"/>
    <col min="4097" max="4097" width="29.85546875" customWidth="1"/>
    <col min="4353" max="4353" width="29.85546875" customWidth="1"/>
    <col min="4609" max="4609" width="29.85546875" customWidth="1"/>
    <col min="4865" max="4865" width="29.85546875" customWidth="1"/>
    <col min="5121" max="5121" width="29.85546875" customWidth="1"/>
    <col min="5377" max="5377" width="29.85546875" customWidth="1"/>
    <col min="5633" max="5633" width="29.85546875" customWidth="1"/>
    <col min="5889" max="5889" width="29.85546875" customWidth="1"/>
    <col min="6145" max="6145" width="29.85546875" customWidth="1"/>
    <col min="6401" max="6401" width="29.85546875" customWidth="1"/>
    <col min="6657" max="6657" width="29.85546875" customWidth="1"/>
    <col min="6913" max="6913" width="29.85546875" customWidth="1"/>
    <col min="7169" max="7169" width="29.85546875" customWidth="1"/>
    <col min="7425" max="7425" width="29.85546875" customWidth="1"/>
    <col min="7681" max="7681" width="29.85546875" customWidth="1"/>
    <col min="7937" max="7937" width="29.85546875" customWidth="1"/>
    <col min="8193" max="8193" width="29.85546875" customWidth="1"/>
    <col min="8449" max="8449" width="29.85546875" customWidth="1"/>
    <col min="8705" max="8705" width="29.85546875" customWidth="1"/>
    <col min="8961" max="8961" width="29.85546875" customWidth="1"/>
    <col min="9217" max="9217" width="29.85546875" customWidth="1"/>
    <col min="9473" max="9473" width="29.85546875" customWidth="1"/>
    <col min="9729" max="9729" width="29.85546875" customWidth="1"/>
    <col min="9985" max="9985" width="29.85546875" customWidth="1"/>
    <col min="10241" max="10241" width="29.85546875" customWidth="1"/>
    <col min="10497" max="10497" width="29.85546875" customWidth="1"/>
    <col min="10753" max="10753" width="29.85546875" customWidth="1"/>
    <col min="11009" max="11009" width="29.85546875" customWidth="1"/>
    <col min="11265" max="11265" width="29.85546875" customWidth="1"/>
    <col min="11521" max="11521" width="29.85546875" customWidth="1"/>
    <col min="11777" max="11777" width="29.85546875" customWidth="1"/>
    <col min="12033" max="12033" width="29.85546875" customWidth="1"/>
    <col min="12289" max="12289" width="29.85546875" customWidth="1"/>
    <col min="12545" max="12545" width="29.85546875" customWidth="1"/>
    <col min="12801" max="12801" width="29.85546875" customWidth="1"/>
    <col min="13057" max="13057" width="29.85546875" customWidth="1"/>
    <col min="13313" max="13313" width="29.85546875" customWidth="1"/>
    <col min="13569" max="13569" width="29.85546875" customWidth="1"/>
    <col min="13825" max="13825" width="29.85546875" customWidth="1"/>
    <col min="14081" max="14081" width="29.85546875" customWidth="1"/>
    <col min="14337" max="14337" width="29.85546875" customWidth="1"/>
    <col min="14593" max="14593" width="29.85546875" customWidth="1"/>
    <col min="14849" max="14849" width="29.85546875" customWidth="1"/>
    <col min="15105" max="15105" width="29.85546875" customWidth="1"/>
    <col min="15361" max="15361" width="29.85546875" customWidth="1"/>
    <col min="15617" max="15617" width="29.85546875" customWidth="1"/>
    <col min="15873" max="15873" width="29.85546875" customWidth="1"/>
    <col min="16129" max="16129" width="29.85546875" customWidth="1"/>
  </cols>
  <sheetData>
    <row r="1" spans="1:21" ht="38.25" x14ac:dyDescent="0.2">
      <c r="A1" s="41" t="s">
        <v>174</v>
      </c>
    </row>
    <row r="2" spans="1:21" x14ac:dyDescent="0.2">
      <c r="A2" s="41" t="s">
        <v>175</v>
      </c>
    </row>
    <row r="3" spans="1:21" ht="30.75" customHeight="1" x14ac:dyDescent="0.2">
      <c r="A3" s="42" t="s">
        <v>149</v>
      </c>
    </row>
    <row r="5" spans="1:21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s="24" t="s">
        <v>164</v>
      </c>
      <c r="S5" s="24" t="s">
        <v>165</v>
      </c>
      <c r="T5" s="1" t="s">
        <v>166</v>
      </c>
      <c r="U5" s="1" t="s">
        <v>33</v>
      </c>
    </row>
    <row r="6" spans="1:21" x14ac:dyDescent="0.2">
      <c r="B6" s="19">
        <v>2003</v>
      </c>
      <c r="C6">
        <v>145</v>
      </c>
      <c r="D6">
        <v>141</v>
      </c>
      <c r="E6">
        <v>9</v>
      </c>
      <c r="F6">
        <v>151</v>
      </c>
      <c r="G6">
        <v>102</v>
      </c>
      <c r="H6">
        <v>14</v>
      </c>
      <c r="I6">
        <v>387</v>
      </c>
      <c r="J6">
        <v>234</v>
      </c>
      <c r="K6">
        <v>2003</v>
      </c>
      <c r="L6">
        <v>320</v>
      </c>
      <c r="M6">
        <v>40</v>
      </c>
      <c r="N6">
        <v>76</v>
      </c>
      <c r="O6">
        <v>3</v>
      </c>
      <c r="P6">
        <v>463</v>
      </c>
      <c r="Q6">
        <f>SUM(C6:P6)</f>
        <v>4088</v>
      </c>
      <c r="R6" s="24">
        <v>63</v>
      </c>
      <c r="S6" s="24">
        <v>131</v>
      </c>
      <c r="T6">
        <v>6950</v>
      </c>
    </row>
    <row r="7" spans="1:21" x14ac:dyDescent="0.2">
      <c r="B7" s="19">
        <v>2004</v>
      </c>
      <c r="C7">
        <v>166</v>
      </c>
      <c r="D7">
        <v>138</v>
      </c>
      <c r="E7">
        <v>22</v>
      </c>
      <c r="F7">
        <v>207</v>
      </c>
      <c r="G7">
        <v>102</v>
      </c>
      <c r="H7">
        <v>19</v>
      </c>
      <c r="I7">
        <v>283</v>
      </c>
      <c r="J7">
        <v>241</v>
      </c>
      <c r="K7">
        <v>2051</v>
      </c>
      <c r="L7">
        <v>272</v>
      </c>
      <c r="M7">
        <v>43</v>
      </c>
      <c r="N7">
        <v>116</v>
      </c>
      <c r="O7">
        <v>7</v>
      </c>
      <c r="P7">
        <v>602</v>
      </c>
      <c r="Q7">
        <f t="shared" ref="Q7:Q16" si="0">SUM(C7:P7)</f>
        <v>4269</v>
      </c>
      <c r="R7" s="24">
        <v>65</v>
      </c>
      <c r="S7" s="24">
        <v>146</v>
      </c>
      <c r="T7">
        <v>7274</v>
      </c>
    </row>
    <row r="8" spans="1:21" x14ac:dyDescent="0.2">
      <c r="B8" s="19">
        <v>2005</v>
      </c>
      <c r="C8">
        <v>179</v>
      </c>
      <c r="D8">
        <v>143</v>
      </c>
      <c r="E8">
        <v>24</v>
      </c>
      <c r="F8">
        <v>174</v>
      </c>
      <c r="G8">
        <v>117</v>
      </c>
      <c r="H8">
        <v>15</v>
      </c>
      <c r="I8">
        <v>327</v>
      </c>
      <c r="J8">
        <v>224</v>
      </c>
      <c r="K8">
        <v>2052</v>
      </c>
      <c r="L8">
        <v>285</v>
      </c>
      <c r="M8">
        <v>50</v>
      </c>
      <c r="N8">
        <v>137</v>
      </c>
      <c r="O8">
        <v>3</v>
      </c>
      <c r="P8">
        <v>347</v>
      </c>
      <c r="Q8">
        <f t="shared" si="0"/>
        <v>4077</v>
      </c>
      <c r="R8" s="24">
        <v>86</v>
      </c>
      <c r="S8" s="24">
        <v>146</v>
      </c>
      <c r="T8">
        <v>7168</v>
      </c>
    </row>
    <row r="9" spans="1:21" x14ac:dyDescent="0.2">
      <c r="B9" s="19">
        <v>2006</v>
      </c>
      <c r="C9">
        <v>159</v>
      </c>
      <c r="D9">
        <v>146</v>
      </c>
      <c r="E9">
        <v>25</v>
      </c>
      <c r="F9">
        <v>160</v>
      </c>
      <c r="G9">
        <v>84</v>
      </c>
      <c r="H9">
        <v>20</v>
      </c>
      <c r="I9">
        <v>675</v>
      </c>
      <c r="J9">
        <v>204</v>
      </c>
      <c r="K9">
        <v>2243</v>
      </c>
      <c r="L9">
        <v>299</v>
      </c>
      <c r="M9">
        <v>41</v>
      </c>
      <c r="N9">
        <v>102</v>
      </c>
      <c r="O9">
        <v>9</v>
      </c>
      <c r="P9">
        <v>367</v>
      </c>
      <c r="Q9">
        <f t="shared" si="0"/>
        <v>4534</v>
      </c>
      <c r="R9" s="24">
        <v>84</v>
      </c>
      <c r="S9" s="24">
        <v>156</v>
      </c>
      <c r="T9">
        <v>7614</v>
      </c>
    </row>
    <row r="10" spans="1:21" x14ac:dyDescent="0.2">
      <c r="B10" s="19">
        <v>2007</v>
      </c>
      <c r="C10">
        <v>155</v>
      </c>
      <c r="D10">
        <v>127</v>
      </c>
      <c r="E10">
        <v>15</v>
      </c>
      <c r="F10">
        <v>143</v>
      </c>
      <c r="G10">
        <v>85</v>
      </c>
      <c r="H10">
        <v>19</v>
      </c>
      <c r="I10">
        <v>1239</v>
      </c>
      <c r="J10">
        <v>187</v>
      </c>
      <c r="K10">
        <v>1885</v>
      </c>
      <c r="L10">
        <v>267</v>
      </c>
      <c r="M10">
        <v>34</v>
      </c>
      <c r="N10">
        <v>87</v>
      </c>
      <c r="O10">
        <v>8</v>
      </c>
      <c r="P10">
        <v>179</v>
      </c>
      <c r="Q10">
        <f t="shared" si="0"/>
        <v>4430</v>
      </c>
      <c r="R10" s="24">
        <v>59</v>
      </c>
      <c r="S10" s="24">
        <v>145</v>
      </c>
      <c r="T10">
        <v>7159</v>
      </c>
      <c r="U10">
        <v>37453</v>
      </c>
    </row>
    <row r="11" spans="1:21" x14ac:dyDescent="0.2">
      <c r="B11" s="19">
        <v>2008</v>
      </c>
      <c r="C11">
        <v>65</v>
      </c>
      <c r="D11">
        <v>39</v>
      </c>
      <c r="E11">
        <v>10</v>
      </c>
      <c r="F11">
        <v>67</v>
      </c>
      <c r="G11">
        <v>40</v>
      </c>
      <c r="H11">
        <v>6</v>
      </c>
      <c r="I11">
        <v>1320</v>
      </c>
      <c r="J11">
        <v>81</v>
      </c>
      <c r="K11">
        <v>964</v>
      </c>
      <c r="L11">
        <v>101</v>
      </c>
      <c r="M11">
        <v>11</v>
      </c>
      <c r="N11">
        <v>28</v>
      </c>
      <c r="O11">
        <v>2</v>
      </c>
      <c r="P11">
        <v>298</v>
      </c>
      <c r="Q11">
        <f t="shared" si="0"/>
        <v>3032</v>
      </c>
      <c r="R11" s="24">
        <v>22</v>
      </c>
      <c r="S11" s="24">
        <v>42</v>
      </c>
      <c r="T11">
        <v>4206</v>
      </c>
      <c r="U11">
        <v>18163</v>
      </c>
    </row>
    <row r="12" spans="1:21" x14ac:dyDescent="0.2">
      <c r="B12" s="19">
        <v>2009</v>
      </c>
      <c r="C12">
        <v>58</v>
      </c>
      <c r="D12">
        <v>38</v>
      </c>
      <c r="E12">
        <v>2</v>
      </c>
      <c r="F12">
        <v>49</v>
      </c>
      <c r="G12">
        <v>25</v>
      </c>
      <c r="H12">
        <v>7</v>
      </c>
      <c r="I12">
        <v>243</v>
      </c>
      <c r="J12">
        <v>45</v>
      </c>
      <c r="K12">
        <v>603</v>
      </c>
      <c r="L12">
        <v>85</v>
      </c>
      <c r="M12">
        <v>9</v>
      </c>
      <c r="N12">
        <v>30</v>
      </c>
      <c r="O12">
        <v>3</v>
      </c>
      <c r="P12">
        <v>58</v>
      </c>
      <c r="Q12">
        <f t="shared" si="0"/>
        <v>1255</v>
      </c>
      <c r="R12" s="24">
        <v>10</v>
      </c>
      <c r="S12" s="24">
        <v>33</v>
      </c>
      <c r="T12">
        <v>2071</v>
      </c>
      <c r="U12">
        <v>10636</v>
      </c>
    </row>
    <row r="13" spans="1:21" s="1" customFormat="1" x14ac:dyDescent="0.2">
      <c r="B13" s="52" t="s">
        <v>169</v>
      </c>
      <c r="C13">
        <v>45</v>
      </c>
      <c r="D13">
        <v>24</v>
      </c>
      <c r="E13">
        <v>0</v>
      </c>
      <c r="F13">
        <v>32</v>
      </c>
      <c r="G13">
        <v>16</v>
      </c>
      <c r="H13">
        <v>5</v>
      </c>
      <c r="I13">
        <v>1</v>
      </c>
      <c r="J13">
        <v>56</v>
      </c>
      <c r="K13">
        <v>603</v>
      </c>
      <c r="L13">
        <v>67</v>
      </c>
      <c r="M13">
        <v>4</v>
      </c>
      <c r="N13">
        <v>21</v>
      </c>
      <c r="O13">
        <v>0</v>
      </c>
      <c r="P13">
        <v>45</v>
      </c>
      <c r="Q13">
        <f t="shared" si="0"/>
        <v>919</v>
      </c>
      <c r="R13" s="24">
        <v>13</v>
      </c>
      <c r="S13" s="24">
        <v>36</v>
      </c>
      <c r="T13">
        <v>1586</v>
      </c>
      <c r="U13">
        <v>9140</v>
      </c>
    </row>
    <row r="14" spans="1:21" x14ac:dyDescent="0.2">
      <c r="B14" s="53">
        <v>2011</v>
      </c>
      <c r="C14">
        <v>34</v>
      </c>
      <c r="D14">
        <v>21</v>
      </c>
      <c r="E14">
        <v>6</v>
      </c>
      <c r="F14">
        <v>36</v>
      </c>
      <c r="G14">
        <v>15</v>
      </c>
      <c r="H14">
        <v>1</v>
      </c>
      <c r="I14">
        <v>30</v>
      </c>
      <c r="J14">
        <v>35</v>
      </c>
      <c r="K14">
        <v>545</v>
      </c>
      <c r="L14">
        <v>65</v>
      </c>
      <c r="M14">
        <v>5</v>
      </c>
      <c r="N14">
        <v>22</v>
      </c>
      <c r="O14">
        <v>0</v>
      </c>
      <c r="P14">
        <v>40</v>
      </c>
      <c r="Q14">
        <f t="shared" si="0"/>
        <v>855</v>
      </c>
      <c r="R14">
        <v>10</v>
      </c>
      <c r="S14">
        <v>15</v>
      </c>
      <c r="T14">
        <v>1450</v>
      </c>
      <c r="U14">
        <v>6529</v>
      </c>
    </row>
    <row r="15" spans="1:21" x14ac:dyDescent="0.2">
      <c r="B15" s="24">
        <v>2012</v>
      </c>
      <c r="C15">
        <v>16</v>
      </c>
      <c r="D15">
        <v>12</v>
      </c>
      <c r="E15">
        <v>1</v>
      </c>
      <c r="F15">
        <v>35</v>
      </c>
      <c r="G15">
        <v>6</v>
      </c>
      <c r="H15">
        <v>1</v>
      </c>
      <c r="I15">
        <v>0</v>
      </c>
      <c r="J15">
        <v>24</v>
      </c>
      <c r="K15">
        <v>274</v>
      </c>
      <c r="L15">
        <v>43</v>
      </c>
      <c r="M15">
        <v>3</v>
      </c>
      <c r="N15">
        <v>15</v>
      </c>
      <c r="O15">
        <v>1</v>
      </c>
      <c r="P15">
        <v>19</v>
      </c>
      <c r="Q15">
        <f t="shared" si="0"/>
        <v>450</v>
      </c>
      <c r="R15">
        <v>5</v>
      </c>
      <c r="S15">
        <v>17</v>
      </c>
      <c r="T15">
        <v>994</v>
      </c>
      <c r="U15">
        <v>4332</v>
      </c>
    </row>
    <row r="16" spans="1:21" x14ac:dyDescent="0.2">
      <c r="B16" s="24">
        <v>2013</v>
      </c>
      <c r="C16">
        <v>16</v>
      </c>
      <c r="D16">
        <v>12</v>
      </c>
      <c r="E16">
        <v>1</v>
      </c>
      <c r="F16">
        <v>28</v>
      </c>
      <c r="G16">
        <v>6</v>
      </c>
      <c r="H16">
        <v>2</v>
      </c>
      <c r="I16">
        <v>1</v>
      </c>
      <c r="J16">
        <v>24</v>
      </c>
      <c r="K16">
        <v>227</v>
      </c>
      <c r="L16">
        <v>38</v>
      </c>
      <c r="M16">
        <v>5</v>
      </c>
      <c r="N16">
        <v>16</v>
      </c>
      <c r="O16">
        <v>1</v>
      </c>
      <c r="P16">
        <v>24</v>
      </c>
      <c r="Q16">
        <f t="shared" si="0"/>
        <v>401</v>
      </c>
      <c r="R16">
        <v>1</v>
      </c>
      <c r="S16">
        <v>16</v>
      </c>
      <c r="T16">
        <v>992</v>
      </c>
      <c r="U16">
        <v>4729</v>
      </c>
    </row>
    <row r="17" spans="2:21" x14ac:dyDescent="0.2">
      <c r="B17" s="53">
        <v>2014</v>
      </c>
      <c r="C17">
        <v>20</v>
      </c>
      <c r="D17">
        <v>21</v>
      </c>
      <c r="E17">
        <v>1</v>
      </c>
      <c r="F17">
        <v>17</v>
      </c>
      <c r="G17">
        <v>13</v>
      </c>
      <c r="H17">
        <v>2</v>
      </c>
      <c r="I17">
        <v>0</v>
      </c>
      <c r="J17">
        <v>37</v>
      </c>
      <c r="K17">
        <v>296</v>
      </c>
      <c r="L17">
        <v>40</v>
      </c>
      <c r="M17">
        <v>1</v>
      </c>
      <c r="N17">
        <v>25</v>
      </c>
      <c r="O17">
        <v>1</v>
      </c>
      <c r="P17">
        <v>28</v>
      </c>
      <c r="Q17">
        <v>502</v>
      </c>
      <c r="R17">
        <v>3</v>
      </c>
      <c r="S17">
        <v>12</v>
      </c>
      <c r="T17">
        <v>1074</v>
      </c>
      <c r="U17">
        <v>5260</v>
      </c>
    </row>
    <row r="18" spans="2:21" x14ac:dyDescent="0.2">
      <c r="B18" s="53">
        <v>2015</v>
      </c>
      <c r="C18">
        <v>21</v>
      </c>
      <c r="D18">
        <v>33</v>
      </c>
      <c r="E18">
        <v>2</v>
      </c>
      <c r="F18">
        <v>34</v>
      </c>
      <c r="G18">
        <v>17</v>
      </c>
      <c r="H18">
        <v>2</v>
      </c>
      <c r="I18">
        <v>1</v>
      </c>
      <c r="J18">
        <v>34</v>
      </c>
      <c r="K18">
        <v>337</v>
      </c>
      <c r="L18">
        <v>66</v>
      </c>
      <c r="M18">
        <v>5</v>
      </c>
      <c r="N18">
        <v>21</v>
      </c>
      <c r="O18">
        <v>0</v>
      </c>
      <c r="P18">
        <v>35</v>
      </c>
      <c r="Q18">
        <v>608</v>
      </c>
      <c r="R18">
        <v>8</v>
      </c>
      <c r="S18">
        <v>21</v>
      </c>
      <c r="T18">
        <v>1694</v>
      </c>
      <c r="U18">
        <v>6814</v>
      </c>
    </row>
    <row r="20" spans="2:21" x14ac:dyDescent="0.2">
      <c r="B20" s="21" t="s">
        <v>170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J6" activePane="bottomRight" state="frozen"/>
      <selection activeCell="B150" sqref="B150"/>
      <selection pane="topRight" activeCell="B150" sqref="B150"/>
      <selection pane="bottomLeft" activeCell="B150" sqref="B150"/>
      <selection pane="bottomRight" activeCell="M23" sqref="M23"/>
    </sheetView>
  </sheetViews>
  <sheetFormatPr baseColWidth="10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1" t="s">
        <v>176</v>
      </c>
    </row>
    <row r="2" spans="1:21" x14ac:dyDescent="0.2">
      <c r="A2" s="41" t="s">
        <v>177</v>
      </c>
    </row>
    <row r="3" spans="1:21" ht="38.25" x14ac:dyDescent="0.2">
      <c r="A3" s="42" t="s">
        <v>149</v>
      </c>
    </row>
    <row r="5" spans="1:21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s="24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s="24" t="s">
        <v>164</v>
      </c>
      <c r="S5" s="24" t="s">
        <v>165</v>
      </c>
      <c r="T5" s="1" t="s">
        <v>166</v>
      </c>
      <c r="U5" s="1" t="s">
        <v>33</v>
      </c>
    </row>
    <row r="6" spans="1:21" x14ac:dyDescent="0.2">
      <c r="B6" s="54">
        <v>2003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19</v>
      </c>
      <c r="L6">
        <v>1</v>
      </c>
      <c r="M6">
        <v>0</v>
      </c>
      <c r="N6">
        <v>1</v>
      </c>
      <c r="O6">
        <v>0</v>
      </c>
      <c r="P6">
        <v>22</v>
      </c>
      <c r="Q6">
        <f t="shared" ref="Q6:Q18" si="0">SUM(C6:P6)</f>
        <v>45</v>
      </c>
      <c r="R6" s="24">
        <v>0</v>
      </c>
      <c r="S6" s="24">
        <v>2</v>
      </c>
      <c r="T6">
        <v>67</v>
      </c>
      <c r="U6">
        <v>438</v>
      </c>
    </row>
    <row r="7" spans="1:21" x14ac:dyDescent="0.2">
      <c r="B7" s="54">
        <v>2004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58</v>
      </c>
      <c r="L7">
        <v>1</v>
      </c>
      <c r="M7">
        <v>0</v>
      </c>
      <c r="N7">
        <v>2</v>
      </c>
      <c r="O7">
        <v>0</v>
      </c>
      <c r="P7">
        <v>12</v>
      </c>
      <c r="Q7">
        <f t="shared" si="0"/>
        <v>77</v>
      </c>
      <c r="R7" s="24">
        <v>2</v>
      </c>
      <c r="S7" s="24">
        <v>0</v>
      </c>
      <c r="T7">
        <v>121</v>
      </c>
      <c r="U7">
        <v>512</v>
      </c>
    </row>
    <row r="8" spans="1:21" x14ac:dyDescent="0.2">
      <c r="B8" s="54">
        <v>2005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40</v>
      </c>
      <c r="L8">
        <v>0</v>
      </c>
      <c r="M8">
        <v>0</v>
      </c>
      <c r="N8">
        <v>2</v>
      </c>
      <c r="O8">
        <v>0</v>
      </c>
      <c r="P8">
        <v>20</v>
      </c>
      <c r="Q8">
        <f t="shared" si="0"/>
        <v>65</v>
      </c>
      <c r="R8" s="24">
        <v>0</v>
      </c>
      <c r="S8" s="24">
        <v>0</v>
      </c>
      <c r="T8">
        <v>109</v>
      </c>
      <c r="U8">
        <v>567</v>
      </c>
    </row>
    <row r="9" spans="1:21" x14ac:dyDescent="0.2">
      <c r="B9" s="54">
        <v>2006</v>
      </c>
      <c r="C9">
        <v>0</v>
      </c>
      <c r="D9">
        <v>2</v>
      </c>
      <c r="E9">
        <v>0</v>
      </c>
      <c r="F9">
        <v>1</v>
      </c>
      <c r="G9">
        <v>0</v>
      </c>
      <c r="H9">
        <v>0</v>
      </c>
      <c r="I9">
        <v>1</v>
      </c>
      <c r="J9">
        <v>2</v>
      </c>
      <c r="K9">
        <v>60</v>
      </c>
      <c r="L9">
        <v>1</v>
      </c>
      <c r="M9">
        <v>1</v>
      </c>
      <c r="N9">
        <v>0</v>
      </c>
      <c r="O9">
        <v>0</v>
      </c>
      <c r="P9">
        <v>3</v>
      </c>
      <c r="Q9">
        <f t="shared" si="0"/>
        <v>71</v>
      </c>
      <c r="R9" s="24">
        <v>0</v>
      </c>
      <c r="S9" s="24">
        <v>1</v>
      </c>
      <c r="T9">
        <v>95</v>
      </c>
      <c r="U9">
        <v>509</v>
      </c>
    </row>
    <row r="10" spans="1:21" x14ac:dyDescent="0.2">
      <c r="B10" s="54">
        <v>2007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2</v>
      </c>
      <c r="K10">
        <v>41</v>
      </c>
      <c r="L10">
        <v>2</v>
      </c>
      <c r="M10">
        <v>1</v>
      </c>
      <c r="N10">
        <v>1</v>
      </c>
      <c r="O10">
        <v>0</v>
      </c>
      <c r="P10">
        <v>13</v>
      </c>
      <c r="Q10">
        <f t="shared" si="0"/>
        <v>61</v>
      </c>
      <c r="R10" s="24">
        <v>1</v>
      </c>
      <c r="S10" s="24">
        <v>2</v>
      </c>
      <c r="T10">
        <v>111</v>
      </c>
      <c r="U10">
        <v>618</v>
      </c>
    </row>
    <row r="11" spans="1:21" x14ac:dyDescent="0.2">
      <c r="B11" s="54">
        <v>2008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23</v>
      </c>
      <c r="L11">
        <v>4</v>
      </c>
      <c r="M11">
        <v>0</v>
      </c>
      <c r="N11">
        <v>1</v>
      </c>
      <c r="O11">
        <v>0</v>
      </c>
      <c r="P11">
        <v>17</v>
      </c>
      <c r="Q11">
        <f t="shared" si="0"/>
        <v>50</v>
      </c>
      <c r="R11" s="24">
        <v>2</v>
      </c>
      <c r="S11" s="24">
        <v>1</v>
      </c>
      <c r="T11">
        <v>99</v>
      </c>
      <c r="U11">
        <v>419</v>
      </c>
    </row>
    <row r="12" spans="1:21" x14ac:dyDescent="0.2">
      <c r="B12" s="54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4</v>
      </c>
      <c r="K12">
        <v>62</v>
      </c>
      <c r="L12">
        <v>0</v>
      </c>
      <c r="M12">
        <v>0</v>
      </c>
      <c r="N12">
        <v>2</v>
      </c>
      <c r="O12">
        <v>0</v>
      </c>
      <c r="P12">
        <v>14</v>
      </c>
      <c r="Q12">
        <f t="shared" si="0"/>
        <v>83</v>
      </c>
      <c r="R12" s="24">
        <v>1</v>
      </c>
      <c r="S12" s="24">
        <v>0</v>
      </c>
      <c r="T12">
        <v>109</v>
      </c>
      <c r="U12">
        <v>362</v>
      </c>
    </row>
    <row r="13" spans="1:21" x14ac:dyDescent="0.2">
      <c r="B13" s="52" t="s">
        <v>169</v>
      </c>
      <c r="C13">
        <v>5</v>
      </c>
      <c r="D13">
        <v>1</v>
      </c>
      <c r="E13">
        <v>0</v>
      </c>
      <c r="F13">
        <v>3</v>
      </c>
      <c r="G13">
        <v>0</v>
      </c>
      <c r="H13">
        <v>0</v>
      </c>
      <c r="I13">
        <v>1</v>
      </c>
      <c r="J13">
        <v>1</v>
      </c>
      <c r="K13">
        <v>17</v>
      </c>
      <c r="L13">
        <v>1</v>
      </c>
      <c r="M13">
        <v>0</v>
      </c>
      <c r="N13">
        <v>1</v>
      </c>
      <c r="O13">
        <v>0</v>
      </c>
      <c r="P13">
        <v>3</v>
      </c>
      <c r="Q13">
        <f t="shared" si="0"/>
        <v>33</v>
      </c>
      <c r="R13" s="24">
        <v>1</v>
      </c>
      <c r="S13" s="24">
        <v>0</v>
      </c>
      <c r="T13">
        <v>59</v>
      </c>
      <c r="U13">
        <v>284</v>
      </c>
    </row>
    <row r="14" spans="1:21" x14ac:dyDescent="0.2">
      <c r="B14" s="53">
        <v>2011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2</v>
      </c>
      <c r="J14">
        <v>2</v>
      </c>
      <c r="K14">
        <v>12</v>
      </c>
      <c r="L14">
        <v>0</v>
      </c>
      <c r="M14">
        <v>0</v>
      </c>
      <c r="N14">
        <v>1</v>
      </c>
      <c r="O14">
        <v>0</v>
      </c>
      <c r="P14">
        <v>7</v>
      </c>
      <c r="Q14">
        <f t="shared" si="0"/>
        <v>26</v>
      </c>
      <c r="R14">
        <v>1</v>
      </c>
      <c r="S14">
        <v>1</v>
      </c>
      <c r="T14">
        <v>54</v>
      </c>
      <c r="U14">
        <v>215</v>
      </c>
    </row>
    <row r="15" spans="1:21" x14ac:dyDescent="0.2">
      <c r="B15" s="24">
        <v>2012</v>
      </c>
      <c r="C15">
        <v>1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10</v>
      </c>
      <c r="L15">
        <v>2</v>
      </c>
      <c r="M15">
        <v>0</v>
      </c>
      <c r="N15">
        <v>2</v>
      </c>
      <c r="O15">
        <v>0</v>
      </c>
      <c r="P15">
        <v>3</v>
      </c>
      <c r="Q15">
        <f t="shared" si="0"/>
        <v>20</v>
      </c>
      <c r="R15">
        <v>0</v>
      </c>
      <c r="S15">
        <v>0</v>
      </c>
      <c r="T15">
        <v>45</v>
      </c>
      <c r="U15">
        <v>199</v>
      </c>
    </row>
    <row r="16" spans="1:21" x14ac:dyDescent="0.2">
      <c r="B16" s="24">
        <v>2013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6</v>
      </c>
      <c r="L16">
        <v>0</v>
      </c>
      <c r="M16">
        <v>0</v>
      </c>
      <c r="N16">
        <v>0</v>
      </c>
      <c r="O16">
        <v>0</v>
      </c>
      <c r="P16">
        <v>4</v>
      </c>
      <c r="Q16">
        <f t="shared" si="0"/>
        <v>12</v>
      </c>
      <c r="R16">
        <v>0</v>
      </c>
      <c r="S16">
        <v>0</v>
      </c>
      <c r="T16">
        <v>30</v>
      </c>
      <c r="U16">
        <v>195</v>
      </c>
    </row>
    <row r="17" spans="2:21" x14ac:dyDescent="0.2">
      <c r="B17" s="53">
        <v>2014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2</v>
      </c>
      <c r="J17">
        <v>1</v>
      </c>
      <c r="K17">
        <v>20</v>
      </c>
      <c r="L17">
        <v>0</v>
      </c>
      <c r="M17">
        <v>0</v>
      </c>
      <c r="N17">
        <v>3</v>
      </c>
      <c r="O17">
        <v>0</v>
      </c>
      <c r="P17">
        <v>13</v>
      </c>
      <c r="Q17">
        <f t="shared" si="0"/>
        <v>41</v>
      </c>
      <c r="R17">
        <v>0</v>
      </c>
      <c r="S17">
        <v>1</v>
      </c>
      <c r="T17">
        <v>59</v>
      </c>
      <c r="U17">
        <v>192</v>
      </c>
    </row>
    <row r="18" spans="2:21" x14ac:dyDescent="0.2">
      <c r="B18" s="53">
        <v>2015</v>
      </c>
      <c r="C18">
        <v>0</v>
      </c>
      <c r="D18">
        <v>1</v>
      </c>
      <c r="E18">
        <v>0</v>
      </c>
      <c r="F18">
        <v>1</v>
      </c>
      <c r="G18">
        <v>0</v>
      </c>
      <c r="H18">
        <v>0</v>
      </c>
      <c r="I18">
        <v>1</v>
      </c>
      <c r="J18">
        <v>1</v>
      </c>
      <c r="K18">
        <v>51</v>
      </c>
      <c r="L18">
        <v>3</v>
      </c>
      <c r="M18">
        <v>0</v>
      </c>
      <c r="N18">
        <v>4</v>
      </c>
      <c r="O18">
        <v>0</v>
      </c>
      <c r="P18">
        <v>8</v>
      </c>
      <c r="Q18">
        <f t="shared" si="0"/>
        <v>70</v>
      </c>
      <c r="R18">
        <v>1</v>
      </c>
      <c r="S18">
        <v>2</v>
      </c>
      <c r="T18">
        <v>124</v>
      </c>
      <c r="U18">
        <v>409</v>
      </c>
    </row>
    <row r="20" spans="2:21" x14ac:dyDescent="0.2">
      <c r="B20" s="21" t="s">
        <v>170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J6" activePane="bottomRight" state="frozen"/>
      <selection activeCell="B150" sqref="B150"/>
      <selection pane="topRight" activeCell="B150" sqref="B150"/>
      <selection pane="bottomLeft" activeCell="B150" sqref="B150"/>
      <selection pane="bottomRight" activeCell="N28" sqref="N28"/>
    </sheetView>
  </sheetViews>
  <sheetFormatPr baseColWidth="10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1" ht="38.25" x14ac:dyDescent="0.2">
      <c r="A1" s="41" t="s">
        <v>178</v>
      </c>
    </row>
    <row r="2" spans="1:21" x14ac:dyDescent="0.2">
      <c r="A2" s="41" t="s">
        <v>179</v>
      </c>
    </row>
    <row r="3" spans="1:21" ht="38.25" x14ac:dyDescent="0.2">
      <c r="A3" s="42" t="s">
        <v>149</v>
      </c>
    </row>
    <row r="5" spans="1:21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t="s">
        <v>164</v>
      </c>
      <c r="S5" t="s">
        <v>165</v>
      </c>
      <c r="T5" s="1" t="s">
        <v>166</v>
      </c>
      <c r="U5" s="1" t="s">
        <v>33</v>
      </c>
    </row>
    <row r="6" spans="1:21" x14ac:dyDescent="0.2">
      <c r="B6" s="54">
        <v>2003</v>
      </c>
      <c r="C6">
        <v>10</v>
      </c>
      <c r="D6">
        <v>1</v>
      </c>
      <c r="E6">
        <v>0</v>
      </c>
      <c r="F6">
        <v>3</v>
      </c>
      <c r="G6">
        <v>13</v>
      </c>
      <c r="H6">
        <v>2</v>
      </c>
      <c r="I6">
        <v>0</v>
      </c>
      <c r="J6">
        <v>4</v>
      </c>
      <c r="K6">
        <v>282</v>
      </c>
      <c r="L6">
        <v>3</v>
      </c>
      <c r="M6">
        <v>5</v>
      </c>
      <c r="N6">
        <v>6</v>
      </c>
      <c r="O6">
        <v>0</v>
      </c>
      <c r="P6">
        <v>3</v>
      </c>
      <c r="Q6">
        <f>SUM(C6:P6)</f>
        <v>332</v>
      </c>
      <c r="R6">
        <v>1</v>
      </c>
      <c r="S6">
        <v>2</v>
      </c>
      <c r="T6">
        <v>449</v>
      </c>
      <c r="U6">
        <v>3558</v>
      </c>
    </row>
    <row r="7" spans="1:21" x14ac:dyDescent="0.2">
      <c r="B7" s="54">
        <v>2004</v>
      </c>
      <c r="C7">
        <v>11</v>
      </c>
      <c r="D7">
        <v>7</v>
      </c>
      <c r="E7">
        <v>0</v>
      </c>
      <c r="F7">
        <v>1</v>
      </c>
      <c r="G7">
        <v>26</v>
      </c>
      <c r="H7">
        <v>0</v>
      </c>
      <c r="I7">
        <v>1</v>
      </c>
      <c r="J7">
        <v>6</v>
      </c>
      <c r="K7">
        <v>260</v>
      </c>
      <c r="L7">
        <v>8</v>
      </c>
      <c r="M7">
        <v>2</v>
      </c>
      <c r="N7">
        <v>4</v>
      </c>
      <c r="O7">
        <v>0</v>
      </c>
      <c r="P7">
        <v>1</v>
      </c>
      <c r="Q7">
        <f t="shared" ref="Q7:Q18" si="0">SUM(C7:P7)</f>
        <v>327</v>
      </c>
      <c r="R7">
        <v>3</v>
      </c>
      <c r="S7">
        <v>0</v>
      </c>
      <c r="T7">
        <v>476</v>
      </c>
      <c r="U7">
        <v>3504</v>
      </c>
    </row>
    <row r="8" spans="1:21" x14ac:dyDescent="0.2">
      <c r="B8" s="54">
        <v>2005</v>
      </c>
      <c r="C8">
        <v>17</v>
      </c>
      <c r="D8">
        <v>6</v>
      </c>
      <c r="E8">
        <v>1</v>
      </c>
      <c r="F8">
        <v>2</v>
      </c>
      <c r="G8">
        <v>4</v>
      </c>
      <c r="H8">
        <v>0</v>
      </c>
      <c r="I8">
        <v>2</v>
      </c>
      <c r="J8">
        <v>1</v>
      </c>
      <c r="K8">
        <v>289</v>
      </c>
      <c r="L8">
        <v>6</v>
      </c>
      <c r="M8">
        <v>1</v>
      </c>
      <c r="N8">
        <v>5</v>
      </c>
      <c r="O8">
        <v>0</v>
      </c>
      <c r="P8">
        <v>6</v>
      </c>
      <c r="Q8">
        <f t="shared" si="0"/>
        <v>340</v>
      </c>
      <c r="R8">
        <v>0</v>
      </c>
      <c r="S8">
        <v>0</v>
      </c>
      <c r="T8">
        <v>456</v>
      </c>
      <c r="U8">
        <v>3391</v>
      </c>
    </row>
    <row r="9" spans="1:21" x14ac:dyDescent="0.2">
      <c r="B9" s="54">
        <v>2006</v>
      </c>
      <c r="C9">
        <v>11</v>
      </c>
      <c r="D9">
        <v>0</v>
      </c>
      <c r="E9">
        <v>0</v>
      </c>
      <c r="F9">
        <v>2</v>
      </c>
      <c r="G9">
        <v>5</v>
      </c>
      <c r="H9">
        <v>3</v>
      </c>
      <c r="I9">
        <v>0</v>
      </c>
      <c r="J9">
        <v>2</v>
      </c>
      <c r="K9">
        <v>338</v>
      </c>
      <c r="L9">
        <v>3</v>
      </c>
      <c r="M9">
        <v>0</v>
      </c>
      <c r="N9">
        <v>3</v>
      </c>
      <c r="O9">
        <v>1</v>
      </c>
      <c r="P9">
        <v>3</v>
      </c>
      <c r="Q9">
        <f t="shared" si="0"/>
        <v>371</v>
      </c>
      <c r="R9">
        <v>1</v>
      </c>
      <c r="S9">
        <v>0</v>
      </c>
      <c r="T9">
        <v>506</v>
      </c>
      <c r="U9">
        <v>3392</v>
      </c>
    </row>
    <row r="10" spans="1:21" x14ac:dyDescent="0.2">
      <c r="B10" s="54">
        <v>2007</v>
      </c>
      <c r="C10">
        <v>26</v>
      </c>
      <c r="D10">
        <v>0</v>
      </c>
      <c r="E10">
        <v>1</v>
      </c>
      <c r="F10">
        <v>3</v>
      </c>
      <c r="G10">
        <v>5</v>
      </c>
      <c r="H10">
        <v>0</v>
      </c>
      <c r="I10">
        <v>0</v>
      </c>
      <c r="J10">
        <v>0</v>
      </c>
      <c r="K10">
        <v>357</v>
      </c>
      <c r="L10">
        <v>6</v>
      </c>
      <c r="M10">
        <v>1</v>
      </c>
      <c r="N10">
        <v>3</v>
      </c>
      <c r="O10">
        <v>0</v>
      </c>
      <c r="P10">
        <v>2</v>
      </c>
      <c r="Q10">
        <f t="shared" si="0"/>
        <v>404</v>
      </c>
      <c r="R10">
        <v>2</v>
      </c>
      <c r="S10">
        <v>0</v>
      </c>
      <c r="T10">
        <v>542</v>
      </c>
      <c r="U10">
        <v>3655</v>
      </c>
    </row>
    <row r="11" spans="1:21" x14ac:dyDescent="0.2">
      <c r="B11" s="54">
        <v>2008</v>
      </c>
      <c r="C11">
        <v>12</v>
      </c>
      <c r="D11">
        <v>0</v>
      </c>
      <c r="E11">
        <v>0</v>
      </c>
      <c r="F11">
        <v>2</v>
      </c>
      <c r="G11">
        <v>4</v>
      </c>
      <c r="H11">
        <v>0</v>
      </c>
      <c r="I11">
        <v>0</v>
      </c>
      <c r="J11">
        <v>2</v>
      </c>
      <c r="K11">
        <v>269</v>
      </c>
      <c r="L11">
        <v>0</v>
      </c>
      <c r="M11">
        <v>1</v>
      </c>
      <c r="N11">
        <v>1</v>
      </c>
      <c r="O11">
        <v>0</v>
      </c>
      <c r="P11">
        <v>3</v>
      </c>
      <c r="Q11">
        <f t="shared" si="0"/>
        <v>294</v>
      </c>
      <c r="R11">
        <v>2</v>
      </c>
      <c r="S11">
        <v>0</v>
      </c>
      <c r="T11">
        <v>389</v>
      </c>
      <c r="U11">
        <v>2545</v>
      </c>
    </row>
    <row r="12" spans="1:21" x14ac:dyDescent="0.2">
      <c r="B12" s="54">
        <v>2009</v>
      </c>
      <c r="C12">
        <v>7</v>
      </c>
      <c r="D12">
        <v>0</v>
      </c>
      <c r="E12">
        <v>0</v>
      </c>
      <c r="F12">
        <v>3</v>
      </c>
      <c r="G12">
        <v>1</v>
      </c>
      <c r="H12">
        <v>0</v>
      </c>
      <c r="I12">
        <v>0</v>
      </c>
      <c r="J12">
        <v>6</v>
      </c>
      <c r="K12">
        <v>230</v>
      </c>
      <c r="L12">
        <v>1</v>
      </c>
      <c r="M12">
        <v>0</v>
      </c>
      <c r="N12">
        <v>1</v>
      </c>
      <c r="O12">
        <v>0</v>
      </c>
      <c r="P12">
        <v>0</v>
      </c>
      <c r="Q12">
        <f t="shared" si="0"/>
        <v>249</v>
      </c>
      <c r="R12">
        <v>0</v>
      </c>
      <c r="S12">
        <v>0</v>
      </c>
      <c r="T12">
        <v>281</v>
      </c>
      <c r="U12">
        <v>1071</v>
      </c>
    </row>
    <row r="13" spans="1:21" s="1" customFormat="1" x14ac:dyDescent="0.2">
      <c r="B13" s="52" t="s">
        <v>169</v>
      </c>
      <c r="C13">
        <v>2</v>
      </c>
      <c r="D13">
        <v>1</v>
      </c>
      <c r="E13">
        <v>0</v>
      </c>
      <c r="F13">
        <v>4</v>
      </c>
      <c r="G13">
        <v>0</v>
      </c>
      <c r="H13">
        <v>0</v>
      </c>
      <c r="I13">
        <v>0</v>
      </c>
      <c r="J13">
        <v>2</v>
      </c>
      <c r="K13">
        <v>84</v>
      </c>
      <c r="L13">
        <v>0</v>
      </c>
      <c r="M13">
        <v>0</v>
      </c>
      <c r="N13">
        <v>0</v>
      </c>
      <c r="O13">
        <v>0</v>
      </c>
      <c r="P13">
        <v>2</v>
      </c>
      <c r="Q13">
        <f t="shared" si="0"/>
        <v>95</v>
      </c>
      <c r="R13">
        <v>1</v>
      </c>
      <c r="S13">
        <v>1</v>
      </c>
      <c r="T13">
        <v>146</v>
      </c>
      <c r="U13">
        <v>1090</v>
      </c>
    </row>
    <row r="14" spans="1:21" x14ac:dyDescent="0.2">
      <c r="B14" s="53">
        <v>2011</v>
      </c>
      <c r="C14">
        <v>7</v>
      </c>
      <c r="D14">
        <v>0</v>
      </c>
      <c r="E14">
        <v>0</v>
      </c>
      <c r="F14">
        <v>0</v>
      </c>
      <c r="G14">
        <v>1</v>
      </c>
      <c r="H14">
        <v>0</v>
      </c>
      <c r="I14">
        <v>1</v>
      </c>
      <c r="J14">
        <v>2</v>
      </c>
      <c r="K14">
        <v>55</v>
      </c>
      <c r="L14">
        <v>0</v>
      </c>
      <c r="M14">
        <v>0</v>
      </c>
      <c r="N14">
        <v>1</v>
      </c>
      <c r="O14">
        <v>0</v>
      </c>
      <c r="P14">
        <v>0</v>
      </c>
      <c r="Q14">
        <f t="shared" si="0"/>
        <v>67</v>
      </c>
      <c r="R14">
        <v>0</v>
      </c>
      <c r="S14">
        <v>0</v>
      </c>
      <c r="T14">
        <v>198</v>
      </c>
      <c r="U14">
        <v>1796</v>
      </c>
    </row>
    <row r="15" spans="1:21" x14ac:dyDescent="0.2">
      <c r="B15" s="24">
        <v>2012</v>
      </c>
      <c r="C15">
        <v>4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42</v>
      </c>
      <c r="L15">
        <v>0</v>
      </c>
      <c r="M15">
        <v>0</v>
      </c>
      <c r="N15">
        <v>1</v>
      </c>
      <c r="O15">
        <v>0</v>
      </c>
      <c r="P15">
        <v>3</v>
      </c>
      <c r="Q15">
        <f t="shared" si="0"/>
        <v>53</v>
      </c>
      <c r="R15">
        <v>0</v>
      </c>
      <c r="S15">
        <v>0</v>
      </c>
      <c r="T15">
        <v>384</v>
      </c>
      <c r="U15">
        <v>1758</v>
      </c>
    </row>
    <row r="16" spans="1:21" x14ac:dyDescent="0.2">
      <c r="B16" s="24">
        <v>2013</v>
      </c>
      <c r="C16">
        <v>5</v>
      </c>
      <c r="D16">
        <v>3</v>
      </c>
      <c r="E16">
        <v>1</v>
      </c>
      <c r="F16">
        <v>0</v>
      </c>
      <c r="G16">
        <v>8</v>
      </c>
      <c r="H16">
        <v>0</v>
      </c>
      <c r="I16">
        <v>0</v>
      </c>
      <c r="J16">
        <v>2</v>
      </c>
      <c r="K16">
        <v>56</v>
      </c>
      <c r="L16">
        <v>1</v>
      </c>
      <c r="M16">
        <v>0</v>
      </c>
      <c r="N16">
        <v>5</v>
      </c>
      <c r="O16">
        <v>0</v>
      </c>
      <c r="P16">
        <v>2</v>
      </c>
      <c r="Q16">
        <f t="shared" si="0"/>
        <v>83</v>
      </c>
      <c r="R16">
        <v>6</v>
      </c>
      <c r="S16">
        <v>1</v>
      </c>
      <c r="T16">
        <v>355</v>
      </c>
      <c r="U16">
        <v>3475</v>
      </c>
    </row>
    <row r="17" spans="2:21" x14ac:dyDescent="0.2">
      <c r="B17" s="53">
        <v>2014</v>
      </c>
      <c r="C17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56</v>
      </c>
      <c r="L17">
        <v>1</v>
      </c>
      <c r="M17">
        <v>0</v>
      </c>
      <c r="N17">
        <v>0</v>
      </c>
      <c r="O17">
        <v>0</v>
      </c>
      <c r="P17">
        <v>1</v>
      </c>
      <c r="Q17">
        <f t="shared" si="0"/>
        <v>67</v>
      </c>
      <c r="R17">
        <v>5</v>
      </c>
      <c r="S17">
        <v>1</v>
      </c>
      <c r="T17">
        <v>138</v>
      </c>
      <c r="U17">
        <v>2186</v>
      </c>
    </row>
    <row r="18" spans="2:21" x14ac:dyDescent="0.2">
      <c r="B18" s="53">
        <v>2015</v>
      </c>
      <c r="C18">
        <v>10</v>
      </c>
      <c r="D18">
        <v>0</v>
      </c>
      <c r="E18">
        <v>0</v>
      </c>
      <c r="F18">
        <v>0</v>
      </c>
      <c r="G18">
        <v>3</v>
      </c>
      <c r="H18">
        <v>1</v>
      </c>
      <c r="I18">
        <v>3</v>
      </c>
      <c r="J18">
        <v>1</v>
      </c>
      <c r="K18">
        <v>113</v>
      </c>
      <c r="L18">
        <v>0</v>
      </c>
      <c r="M18">
        <v>0</v>
      </c>
      <c r="N18">
        <v>2</v>
      </c>
      <c r="O18">
        <v>0</v>
      </c>
      <c r="P18">
        <v>3</v>
      </c>
      <c r="Q18">
        <f t="shared" si="0"/>
        <v>136</v>
      </c>
      <c r="R18">
        <v>8</v>
      </c>
      <c r="S18">
        <v>2</v>
      </c>
      <c r="T18">
        <v>511</v>
      </c>
      <c r="U18">
        <v>3196</v>
      </c>
    </row>
    <row r="20" spans="2:21" x14ac:dyDescent="0.2">
      <c r="B20" s="21" t="s">
        <v>170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pane xSplit="3" ySplit="5" topLeftCell="D192" activePane="bottomRight" state="frozen"/>
      <selection pane="topRight" activeCell="C1" sqref="C1"/>
      <selection pane="bottomLeft" activeCell="A6" sqref="A6"/>
      <selection pane="bottomRight" activeCell="D213" sqref="D213"/>
    </sheetView>
  </sheetViews>
  <sheetFormatPr baseColWidth="10" defaultRowHeight="12.75" x14ac:dyDescent="0.2"/>
  <cols>
    <col min="1" max="1" width="27.28515625" customWidth="1"/>
    <col min="3" max="3" width="0" hidden="1" customWidth="1"/>
    <col min="257" max="257" width="27.28515625" customWidth="1"/>
    <col min="259" max="259" width="0" hidden="1" customWidth="1"/>
    <col min="513" max="513" width="27.28515625" customWidth="1"/>
    <col min="515" max="515" width="0" hidden="1" customWidth="1"/>
    <col min="769" max="769" width="27.28515625" customWidth="1"/>
    <col min="771" max="771" width="0" hidden="1" customWidth="1"/>
    <col min="1025" max="1025" width="27.28515625" customWidth="1"/>
    <col min="1027" max="1027" width="0" hidden="1" customWidth="1"/>
    <col min="1281" max="1281" width="27.28515625" customWidth="1"/>
    <col min="1283" max="1283" width="0" hidden="1" customWidth="1"/>
    <col min="1537" max="1537" width="27.28515625" customWidth="1"/>
    <col min="1539" max="1539" width="0" hidden="1" customWidth="1"/>
    <col min="1793" max="1793" width="27.28515625" customWidth="1"/>
    <col min="1795" max="1795" width="0" hidden="1" customWidth="1"/>
    <col min="2049" max="2049" width="27.28515625" customWidth="1"/>
    <col min="2051" max="2051" width="0" hidden="1" customWidth="1"/>
    <col min="2305" max="2305" width="27.28515625" customWidth="1"/>
    <col min="2307" max="2307" width="0" hidden="1" customWidth="1"/>
    <col min="2561" max="2561" width="27.28515625" customWidth="1"/>
    <col min="2563" max="2563" width="0" hidden="1" customWidth="1"/>
    <col min="2817" max="2817" width="27.28515625" customWidth="1"/>
    <col min="2819" max="2819" width="0" hidden="1" customWidth="1"/>
    <col min="3073" max="3073" width="27.28515625" customWidth="1"/>
    <col min="3075" max="3075" width="0" hidden="1" customWidth="1"/>
    <col min="3329" max="3329" width="27.28515625" customWidth="1"/>
    <col min="3331" max="3331" width="0" hidden="1" customWidth="1"/>
    <col min="3585" max="3585" width="27.28515625" customWidth="1"/>
    <col min="3587" max="3587" width="0" hidden="1" customWidth="1"/>
    <col min="3841" max="3841" width="27.28515625" customWidth="1"/>
    <col min="3843" max="3843" width="0" hidden="1" customWidth="1"/>
    <col min="4097" max="4097" width="27.28515625" customWidth="1"/>
    <col min="4099" max="4099" width="0" hidden="1" customWidth="1"/>
    <col min="4353" max="4353" width="27.28515625" customWidth="1"/>
    <col min="4355" max="4355" width="0" hidden="1" customWidth="1"/>
    <col min="4609" max="4609" width="27.28515625" customWidth="1"/>
    <col min="4611" max="4611" width="0" hidden="1" customWidth="1"/>
    <col min="4865" max="4865" width="27.28515625" customWidth="1"/>
    <col min="4867" max="4867" width="0" hidden="1" customWidth="1"/>
    <col min="5121" max="5121" width="27.28515625" customWidth="1"/>
    <col min="5123" max="5123" width="0" hidden="1" customWidth="1"/>
    <col min="5377" max="5377" width="27.28515625" customWidth="1"/>
    <col min="5379" max="5379" width="0" hidden="1" customWidth="1"/>
    <col min="5633" max="5633" width="27.28515625" customWidth="1"/>
    <col min="5635" max="5635" width="0" hidden="1" customWidth="1"/>
    <col min="5889" max="5889" width="27.28515625" customWidth="1"/>
    <col min="5891" max="5891" width="0" hidden="1" customWidth="1"/>
    <col min="6145" max="6145" width="27.28515625" customWidth="1"/>
    <col min="6147" max="6147" width="0" hidden="1" customWidth="1"/>
    <col min="6401" max="6401" width="27.28515625" customWidth="1"/>
    <col min="6403" max="6403" width="0" hidden="1" customWidth="1"/>
    <col min="6657" max="6657" width="27.28515625" customWidth="1"/>
    <col min="6659" max="6659" width="0" hidden="1" customWidth="1"/>
    <col min="6913" max="6913" width="27.28515625" customWidth="1"/>
    <col min="6915" max="6915" width="0" hidden="1" customWidth="1"/>
    <col min="7169" max="7169" width="27.28515625" customWidth="1"/>
    <col min="7171" max="7171" width="0" hidden="1" customWidth="1"/>
    <col min="7425" max="7425" width="27.28515625" customWidth="1"/>
    <col min="7427" max="7427" width="0" hidden="1" customWidth="1"/>
    <col min="7681" max="7681" width="27.28515625" customWidth="1"/>
    <col min="7683" max="7683" width="0" hidden="1" customWidth="1"/>
    <col min="7937" max="7937" width="27.28515625" customWidth="1"/>
    <col min="7939" max="7939" width="0" hidden="1" customWidth="1"/>
    <col min="8193" max="8193" width="27.28515625" customWidth="1"/>
    <col min="8195" max="8195" width="0" hidden="1" customWidth="1"/>
    <col min="8449" max="8449" width="27.28515625" customWidth="1"/>
    <col min="8451" max="8451" width="0" hidden="1" customWidth="1"/>
    <col min="8705" max="8705" width="27.28515625" customWidth="1"/>
    <col min="8707" max="8707" width="0" hidden="1" customWidth="1"/>
    <col min="8961" max="8961" width="27.28515625" customWidth="1"/>
    <col min="8963" max="8963" width="0" hidden="1" customWidth="1"/>
    <col min="9217" max="9217" width="27.28515625" customWidth="1"/>
    <col min="9219" max="9219" width="0" hidden="1" customWidth="1"/>
    <col min="9473" max="9473" width="27.28515625" customWidth="1"/>
    <col min="9475" max="9475" width="0" hidden="1" customWidth="1"/>
    <col min="9729" max="9729" width="27.28515625" customWidth="1"/>
    <col min="9731" max="9731" width="0" hidden="1" customWidth="1"/>
    <col min="9985" max="9985" width="27.28515625" customWidth="1"/>
    <col min="9987" max="9987" width="0" hidden="1" customWidth="1"/>
    <col min="10241" max="10241" width="27.28515625" customWidth="1"/>
    <col min="10243" max="10243" width="0" hidden="1" customWidth="1"/>
    <col min="10497" max="10497" width="27.28515625" customWidth="1"/>
    <col min="10499" max="10499" width="0" hidden="1" customWidth="1"/>
    <col min="10753" max="10753" width="27.28515625" customWidth="1"/>
    <col min="10755" max="10755" width="0" hidden="1" customWidth="1"/>
    <col min="11009" max="11009" width="27.28515625" customWidth="1"/>
    <col min="11011" max="11011" width="0" hidden="1" customWidth="1"/>
    <col min="11265" max="11265" width="27.28515625" customWidth="1"/>
    <col min="11267" max="11267" width="0" hidden="1" customWidth="1"/>
    <col min="11521" max="11521" width="27.28515625" customWidth="1"/>
    <col min="11523" max="11523" width="0" hidden="1" customWidth="1"/>
    <col min="11777" max="11777" width="27.28515625" customWidth="1"/>
    <col min="11779" max="11779" width="0" hidden="1" customWidth="1"/>
    <col min="12033" max="12033" width="27.28515625" customWidth="1"/>
    <col min="12035" max="12035" width="0" hidden="1" customWidth="1"/>
    <col min="12289" max="12289" width="27.28515625" customWidth="1"/>
    <col min="12291" max="12291" width="0" hidden="1" customWidth="1"/>
    <col min="12545" max="12545" width="27.28515625" customWidth="1"/>
    <col min="12547" max="12547" width="0" hidden="1" customWidth="1"/>
    <col min="12801" max="12801" width="27.28515625" customWidth="1"/>
    <col min="12803" max="12803" width="0" hidden="1" customWidth="1"/>
    <col min="13057" max="13057" width="27.28515625" customWidth="1"/>
    <col min="13059" max="13059" width="0" hidden="1" customWidth="1"/>
    <col min="13313" max="13313" width="27.28515625" customWidth="1"/>
    <col min="13315" max="13315" width="0" hidden="1" customWidth="1"/>
    <col min="13569" max="13569" width="27.28515625" customWidth="1"/>
    <col min="13571" max="13571" width="0" hidden="1" customWidth="1"/>
    <col min="13825" max="13825" width="27.28515625" customWidth="1"/>
    <col min="13827" max="13827" width="0" hidden="1" customWidth="1"/>
    <col min="14081" max="14081" width="27.28515625" customWidth="1"/>
    <col min="14083" max="14083" width="0" hidden="1" customWidth="1"/>
    <col min="14337" max="14337" width="27.28515625" customWidth="1"/>
    <col min="14339" max="14339" width="0" hidden="1" customWidth="1"/>
    <col min="14593" max="14593" width="27.28515625" customWidth="1"/>
    <col min="14595" max="14595" width="0" hidden="1" customWidth="1"/>
    <col min="14849" max="14849" width="27.28515625" customWidth="1"/>
    <col min="14851" max="14851" width="0" hidden="1" customWidth="1"/>
    <col min="15105" max="15105" width="27.28515625" customWidth="1"/>
    <col min="15107" max="15107" width="0" hidden="1" customWidth="1"/>
    <col min="15361" max="15361" width="27.28515625" customWidth="1"/>
    <col min="15363" max="15363" width="0" hidden="1" customWidth="1"/>
    <col min="15617" max="15617" width="27.28515625" customWidth="1"/>
    <col min="15619" max="15619" width="0" hidden="1" customWidth="1"/>
    <col min="15873" max="15873" width="27.28515625" customWidth="1"/>
    <col min="15875" max="15875" width="0" hidden="1" customWidth="1"/>
    <col min="16129" max="16129" width="27.28515625" customWidth="1"/>
    <col min="16131" max="16131" width="0" hidden="1" customWidth="1"/>
  </cols>
  <sheetData>
    <row r="1" spans="1:12" x14ac:dyDescent="0.2">
      <c r="A1" s="41" t="s">
        <v>109</v>
      </c>
      <c r="B1" s="1"/>
    </row>
    <row r="2" spans="1:12" x14ac:dyDescent="0.2">
      <c r="A2" s="41" t="s">
        <v>118</v>
      </c>
      <c r="B2" s="1"/>
    </row>
    <row r="3" spans="1:12" ht="25.5" x14ac:dyDescent="0.2">
      <c r="A3" s="42" t="s">
        <v>38</v>
      </c>
      <c r="B3" s="1"/>
    </row>
    <row r="4" spans="1:12" x14ac:dyDescent="0.2">
      <c r="C4" s="64" t="s">
        <v>35</v>
      </c>
      <c r="D4" s="64"/>
      <c r="E4" s="64"/>
      <c r="F4" s="64"/>
      <c r="G4" s="64" t="s">
        <v>36</v>
      </c>
      <c r="H4" s="64"/>
      <c r="I4" s="64"/>
      <c r="J4" s="64" t="s">
        <v>37</v>
      </c>
      <c r="K4" s="64"/>
      <c r="L4" s="64"/>
    </row>
    <row r="5" spans="1:12" x14ac:dyDescent="0.2">
      <c r="C5" s="1" t="s">
        <v>32</v>
      </c>
      <c r="D5" s="1" t="s">
        <v>32</v>
      </c>
      <c r="E5" s="1" t="s">
        <v>33</v>
      </c>
      <c r="F5" s="1" t="s">
        <v>34</v>
      </c>
      <c r="G5" s="1" t="s">
        <v>32</v>
      </c>
      <c r="H5" s="1" t="s">
        <v>33</v>
      </c>
      <c r="I5" s="1" t="s">
        <v>34</v>
      </c>
      <c r="J5" s="1" t="s">
        <v>32</v>
      </c>
      <c r="K5" s="1" t="s">
        <v>33</v>
      </c>
      <c r="L5" s="1" t="s">
        <v>34</v>
      </c>
    </row>
    <row r="6" spans="1:12" x14ac:dyDescent="0.2">
      <c r="B6" s="33">
        <v>36526</v>
      </c>
      <c r="C6" s="20">
        <v>443075</v>
      </c>
      <c r="D6" s="20">
        <v>443075</v>
      </c>
      <c r="E6" s="20">
        <v>659103</v>
      </c>
      <c r="F6" s="20">
        <v>7804052</v>
      </c>
      <c r="G6" s="20">
        <v>129243</v>
      </c>
      <c r="H6" s="20">
        <v>311154</v>
      </c>
      <c r="I6" s="20">
        <v>3643885</v>
      </c>
      <c r="J6" s="20">
        <v>313832</v>
      </c>
      <c r="K6" s="20">
        <v>347949</v>
      </c>
      <c r="L6" s="20">
        <v>4160167</v>
      </c>
    </row>
    <row r="7" spans="1:12" x14ac:dyDescent="0.2">
      <c r="B7" s="33">
        <v>36557</v>
      </c>
      <c r="C7" s="20">
        <v>490529</v>
      </c>
      <c r="D7" s="20">
        <v>490529</v>
      </c>
      <c r="E7" s="20">
        <v>741790</v>
      </c>
      <c r="F7" s="20">
        <v>8376726</v>
      </c>
      <c r="G7" s="20">
        <v>146652</v>
      </c>
      <c r="H7" s="20">
        <v>354373</v>
      </c>
      <c r="I7" s="20">
        <v>4001990</v>
      </c>
      <c r="J7" s="20">
        <v>343877</v>
      </c>
      <c r="K7" s="20">
        <v>387417</v>
      </c>
      <c r="L7" s="20">
        <v>4374736</v>
      </c>
    </row>
    <row r="8" spans="1:12" x14ac:dyDescent="0.2">
      <c r="B8" s="33">
        <v>36586</v>
      </c>
      <c r="C8" s="20">
        <v>693232</v>
      </c>
      <c r="D8" s="20">
        <v>693232</v>
      </c>
      <c r="E8" s="20">
        <v>1021597</v>
      </c>
      <c r="F8" s="20">
        <v>10517217</v>
      </c>
      <c r="G8" s="20">
        <v>194223</v>
      </c>
      <c r="H8" s="20">
        <v>450732</v>
      </c>
      <c r="I8" s="20">
        <v>4874950</v>
      </c>
      <c r="J8" s="20">
        <v>499009</v>
      </c>
      <c r="K8" s="20">
        <v>570865</v>
      </c>
      <c r="L8" s="20">
        <v>5642267</v>
      </c>
    </row>
    <row r="9" spans="1:12" x14ac:dyDescent="0.2">
      <c r="B9" s="33">
        <v>36617</v>
      </c>
      <c r="C9" s="20">
        <v>934974</v>
      </c>
      <c r="D9" s="20">
        <v>934974</v>
      </c>
      <c r="E9" s="20">
        <v>1306925</v>
      </c>
      <c r="F9" s="20">
        <v>11694033</v>
      </c>
      <c r="G9" s="20">
        <v>199115</v>
      </c>
      <c r="H9" s="20">
        <v>451209</v>
      </c>
      <c r="I9" s="20">
        <v>4888840</v>
      </c>
      <c r="J9" s="20">
        <v>735859</v>
      </c>
      <c r="K9" s="20">
        <v>855716</v>
      </c>
      <c r="L9" s="20">
        <v>6805193</v>
      </c>
    </row>
    <row r="10" spans="1:12" x14ac:dyDescent="0.2">
      <c r="B10" s="33">
        <v>36647</v>
      </c>
      <c r="C10" s="20">
        <v>858512</v>
      </c>
      <c r="D10" s="20">
        <v>858512</v>
      </c>
      <c r="E10" s="20">
        <v>1252133</v>
      </c>
      <c r="F10" s="20">
        <v>12194691</v>
      </c>
      <c r="G10" s="20">
        <v>186060</v>
      </c>
      <c r="H10" s="20">
        <v>443879</v>
      </c>
      <c r="I10" s="20">
        <v>4918894</v>
      </c>
      <c r="J10" s="20">
        <v>672452</v>
      </c>
      <c r="K10" s="20">
        <v>808254</v>
      </c>
      <c r="L10" s="20">
        <v>7275797</v>
      </c>
    </row>
    <row r="11" spans="1:12" x14ac:dyDescent="0.2">
      <c r="B11" s="33">
        <v>36678</v>
      </c>
      <c r="C11" s="20">
        <v>893001</v>
      </c>
      <c r="D11" s="20">
        <v>893001</v>
      </c>
      <c r="E11" s="20">
        <v>1275261</v>
      </c>
      <c r="F11" s="20">
        <v>13006300</v>
      </c>
      <c r="G11" s="20">
        <v>193390</v>
      </c>
      <c r="H11" s="20">
        <v>437883</v>
      </c>
      <c r="I11" s="20">
        <v>5047168</v>
      </c>
      <c r="J11" s="20">
        <v>699611</v>
      </c>
      <c r="K11" s="20">
        <v>837378</v>
      </c>
      <c r="L11" s="20">
        <v>7959132</v>
      </c>
    </row>
    <row r="12" spans="1:12" x14ac:dyDescent="0.2">
      <c r="B12" s="33">
        <v>36708</v>
      </c>
      <c r="C12" s="20">
        <v>1013666</v>
      </c>
      <c r="D12" s="20">
        <v>1013666</v>
      </c>
      <c r="E12" s="20">
        <v>1401774</v>
      </c>
      <c r="F12" s="20">
        <v>14647262</v>
      </c>
      <c r="G12" s="20">
        <v>213386</v>
      </c>
      <c r="H12" s="20">
        <v>462465</v>
      </c>
      <c r="I12" s="20">
        <v>5488753</v>
      </c>
      <c r="J12" s="20">
        <v>800280</v>
      </c>
      <c r="K12" s="20">
        <v>939309</v>
      </c>
      <c r="L12" s="20">
        <v>9158509</v>
      </c>
    </row>
    <row r="13" spans="1:12" x14ac:dyDescent="0.2">
      <c r="B13" s="33">
        <v>36739</v>
      </c>
      <c r="C13" s="20">
        <v>1002638</v>
      </c>
      <c r="D13" s="20">
        <v>1002638</v>
      </c>
      <c r="E13" s="20">
        <v>1405246</v>
      </c>
      <c r="F13" s="20">
        <v>14644073</v>
      </c>
      <c r="G13" s="20">
        <v>217761</v>
      </c>
      <c r="H13" s="20">
        <v>465876</v>
      </c>
      <c r="I13" s="20">
        <v>5400425</v>
      </c>
      <c r="J13" s="20">
        <v>784877</v>
      </c>
      <c r="K13" s="20">
        <v>939370</v>
      </c>
      <c r="L13" s="20">
        <v>9243648</v>
      </c>
    </row>
    <row r="14" spans="1:12" x14ac:dyDescent="0.2">
      <c r="B14" s="33">
        <v>36770</v>
      </c>
      <c r="C14" s="20">
        <v>997236</v>
      </c>
      <c r="D14" s="20">
        <v>997236</v>
      </c>
      <c r="E14" s="20">
        <v>1395418</v>
      </c>
      <c r="F14" s="20">
        <v>14184719</v>
      </c>
      <c r="G14" s="20">
        <v>198703</v>
      </c>
      <c r="H14" s="20">
        <v>454190</v>
      </c>
      <c r="I14" s="20">
        <v>5357938</v>
      </c>
      <c r="J14" s="20">
        <v>798533</v>
      </c>
      <c r="K14" s="20">
        <v>941228</v>
      </c>
      <c r="L14" s="20">
        <v>8826781</v>
      </c>
    </row>
    <row r="15" spans="1:12" x14ac:dyDescent="0.2">
      <c r="B15" s="33">
        <v>36800</v>
      </c>
      <c r="C15" s="20">
        <v>998346</v>
      </c>
      <c r="D15" s="20">
        <v>998346</v>
      </c>
      <c r="E15" s="20">
        <v>1365857</v>
      </c>
      <c r="F15" s="20">
        <v>13069098</v>
      </c>
      <c r="G15" s="20">
        <v>200065</v>
      </c>
      <c r="H15" s="20">
        <v>432179</v>
      </c>
      <c r="I15" s="20">
        <v>5017025</v>
      </c>
      <c r="J15" s="20">
        <v>798281</v>
      </c>
      <c r="K15" s="20">
        <v>933678</v>
      </c>
      <c r="L15" s="20">
        <v>8052073</v>
      </c>
    </row>
    <row r="16" spans="1:12" x14ac:dyDescent="0.2">
      <c r="B16" s="33">
        <v>36831</v>
      </c>
      <c r="C16" s="20">
        <v>591301</v>
      </c>
      <c r="D16" s="20">
        <v>591301</v>
      </c>
      <c r="E16" s="20">
        <v>881578</v>
      </c>
      <c r="F16" s="20">
        <v>9494619</v>
      </c>
      <c r="G16" s="20">
        <v>157024</v>
      </c>
      <c r="H16" s="20">
        <v>395256</v>
      </c>
      <c r="I16" s="20">
        <v>4384814</v>
      </c>
      <c r="J16" s="20">
        <v>434277</v>
      </c>
      <c r="K16" s="20">
        <v>486322</v>
      </c>
      <c r="L16" s="20">
        <v>5109805</v>
      </c>
    </row>
    <row r="17" spans="2:12" x14ac:dyDescent="0.2">
      <c r="B17" s="33">
        <v>36861</v>
      </c>
      <c r="C17" s="20">
        <v>505434</v>
      </c>
      <c r="D17" s="20">
        <v>505434</v>
      </c>
      <c r="E17" s="20">
        <v>774938</v>
      </c>
      <c r="F17" s="20">
        <v>8981476</v>
      </c>
      <c r="G17" s="20">
        <v>163526</v>
      </c>
      <c r="H17" s="20">
        <v>396963</v>
      </c>
      <c r="I17" s="20">
        <v>4428484</v>
      </c>
      <c r="J17" s="20">
        <v>341908</v>
      </c>
      <c r="K17" s="20">
        <v>377975</v>
      </c>
      <c r="L17" s="20">
        <v>4552992</v>
      </c>
    </row>
    <row r="18" spans="2:12" x14ac:dyDescent="0.2">
      <c r="B18" s="33">
        <v>36892</v>
      </c>
      <c r="C18" s="20">
        <v>469688</v>
      </c>
      <c r="D18" s="20">
        <v>469688</v>
      </c>
      <c r="E18" s="20">
        <v>721713</v>
      </c>
      <c r="F18" s="20">
        <v>8659197</v>
      </c>
      <c r="G18" s="20">
        <v>146125</v>
      </c>
      <c r="H18" s="20">
        <v>360496</v>
      </c>
      <c r="I18" s="20">
        <v>4035875</v>
      </c>
      <c r="J18" s="20">
        <v>323563</v>
      </c>
      <c r="K18" s="20">
        <v>361217</v>
      </c>
      <c r="L18" s="20">
        <v>4623322</v>
      </c>
    </row>
    <row r="19" spans="2:12" x14ac:dyDescent="0.2">
      <c r="B19" s="33">
        <v>36923</v>
      </c>
      <c r="C19" s="20">
        <v>535044</v>
      </c>
      <c r="D19" s="20">
        <v>535044</v>
      </c>
      <c r="E19" s="20">
        <v>784485</v>
      </c>
      <c r="F19" s="20">
        <v>8953793</v>
      </c>
      <c r="G19" s="20">
        <v>148758</v>
      </c>
      <c r="H19" s="20">
        <v>359920</v>
      </c>
      <c r="I19" s="20">
        <v>4100876</v>
      </c>
      <c r="J19" s="20">
        <v>386286</v>
      </c>
      <c r="K19" s="20">
        <v>424565</v>
      </c>
      <c r="L19" s="20">
        <v>4852917</v>
      </c>
    </row>
    <row r="20" spans="2:12" x14ac:dyDescent="0.2">
      <c r="B20" s="33">
        <v>36951</v>
      </c>
      <c r="C20" s="20">
        <v>753882</v>
      </c>
      <c r="D20" s="20">
        <v>753882</v>
      </c>
      <c r="E20" s="20">
        <v>1091752</v>
      </c>
      <c r="F20" s="20">
        <v>10976064</v>
      </c>
      <c r="G20" s="20">
        <v>188228</v>
      </c>
      <c r="H20" s="20">
        <v>452812</v>
      </c>
      <c r="I20" s="20">
        <v>4750795</v>
      </c>
      <c r="J20" s="20">
        <v>565654</v>
      </c>
      <c r="K20" s="20">
        <v>638940</v>
      </c>
      <c r="L20" s="20">
        <v>6225269</v>
      </c>
    </row>
    <row r="21" spans="2:12" x14ac:dyDescent="0.2">
      <c r="B21" s="33">
        <v>36982</v>
      </c>
      <c r="C21" s="20">
        <v>937801</v>
      </c>
      <c r="D21" s="20">
        <v>937801</v>
      </c>
      <c r="E21" s="20">
        <v>1329827</v>
      </c>
      <c r="F21" s="20">
        <v>12300849</v>
      </c>
      <c r="G21" s="20">
        <v>202636</v>
      </c>
      <c r="H21" s="20">
        <v>467523</v>
      </c>
      <c r="I21" s="20">
        <v>5125687</v>
      </c>
      <c r="J21" s="20">
        <v>735165</v>
      </c>
      <c r="K21" s="20">
        <v>862304</v>
      </c>
      <c r="L21" s="20">
        <v>7175162</v>
      </c>
    </row>
    <row r="22" spans="2:12" x14ac:dyDescent="0.2">
      <c r="B22" s="33">
        <v>37012</v>
      </c>
      <c r="C22" s="20">
        <v>928044</v>
      </c>
      <c r="D22" s="20">
        <v>928044</v>
      </c>
      <c r="E22" s="20">
        <v>1355159</v>
      </c>
      <c r="F22" s="20">
        <v>12717383</v>
      </c>
      <c r="G22" s="20">
        <v>189346</v>
      </c>
      <c r="H22" s="20">
        <v>463207</v>
      </c>
      <c r="I22" s="20">
        <v>4939841</v>
      </c>
      <c r="J22" s="20">
        <v>738698</v>
      </c>
      <c r="K22" s="20">
        <v>891952</v>
      </c>
      <c r="L22" s="20">
        <v>7777542</v>
      </c>
    </row>
    <row r="23" spans="2:12" x14ac:dyDescent="0.2">
      <c r="B23" s="33">
        <v>37043</v>
      </c>
      <c r="C23" s="20">
        <v>993217</v>
      </c>
      <c r="D23" s="20">
        <v>993217</v>
      </c>
      <c r="E23" s="20">
        <v>1397702</v>
      </c>
      <c r="F23" s="20">
        <v>13695895</v>
      </c>
      <c r="G23" s="20">
        <v>188597</v>
      </c>
      <c r="H23" s="20">
        <v>438967</v>
      </c>
      <c r="I23" s="20">
        <v>5044723</v>
      </c>
      <c r="J23" s="20">
        <v>804620</v>
      </c>
      <c r="K23" s="20">
        <v>958735</v>
      </c>
      <c r="L23" s="20">
        <v>8651172</v>
      </c>
    </row>
    <row r="24" spans="2:12" x14ac:dyDescent="0.2">
      <c r="B24" s="33">
        <v>37073</v>
      </c>
      <c r="C24" s="20">
        <v>1045240</v>
      </c>
      <c r="D24" s="20">
        <v>1045240</v>
      </c>
      <c r="E24" s="20">
        <v>1466203</v>
      </c>
      <c r="F24" s="20">
        <v>15013687</v>
      </c>
      <c r="G24" s="20">
        <v>213540</v>
      </c>
      <c r="H24" s="20">
        <v>466580</v>
      </c>
      <c r="I24" s="20">
        <v>5468083</v>
      </c>
      <c r="J24" s="20">
        <v>831700</v>
      </c>
      <c r="K24" s="20">
        <v>999623</v>
      </c>
      <c r="L24" s="20">
        <v>9545604</v>
      </c>
    </row>
    <row r="25" spans="2:12" x14ac:dyDescent="0.2">
      <c r="B25" s="33">
        <v>37104</v>
      </c>
      <c r="C25" s="20">
        <v>1092452</v>
      </c>
      <c r="D25" s="20">
        <v>1092452</v>
      </c>
      <c r="E25" s="20">
        <v>1533202</v>
      </c>
      <c r="F25" s="20">
        <v>15544720</v>
      </c>
      <c r="G25" s="20">
        <v>240884</v>
      </c>
      <c r="H25" s="20">
        <v>512389</v>
      </c>
      <c r="I25" s="20">
        <v>5793363</v>
      </c>
      <c r="J25" s="20">
        <v>851568</v>
      </c>
      <c r="K25" s="20">
        <v>1020813</v>
      </c>
      <c r="L25" s="20">
        <v>9751357</v>
      </c>
    </row>
    <row r="26" spans="2:12" x14ac:dyDescent="0.2">
      <c r="B26" s="33">
        <v>37135</v>
      </c>
      <c r="C26" s="20">
        <v>1063089</v>
      </c>
      <c r="D26" s="20">
        <v>1063089</v>
      </c>
      <c r="E26" s="20">
        <v>1500278</v>
      </c>
      <c r="F26" s="20">
        <v>14633417</v>
      </c>
      <c r="G26" s="20">
        <v>199593</v>
      </c>
      <c r="H26" s="20">
        <v>469212</v>
      </c>
      <c r="I26" s="20">
        <v>5447151</v>
      </c>
      <c r="J26" s="20">
        <v>863496</v>
      </c>
      <c r="K26" s="20">
        <v>1031066</v>
      </c>
      <c r="L26" s="20">
        <v>9186266</v>
      </c>
    </row>
    <row r="27" spans="2:12" x14ac:dyDescent="0.2">
      <c r="B27" s="33">
        <v>37165</v>
      </c>
      <c r="C27" s="20">
        <v>924229</v>
      </c>
      <c r="D27" s="20">
        <v>924229</v>
      </c>
      <c r="E27" s="20">
        <v>1311541</v>
      </c>
      <c r="F27" s="20">
        <v>12544137</v>
      </c>
      <c r="G27" s="20">
        <v>180202</v>
      </c>
      <c r="H27" s="20">
        <v>421814</v>
      </c>
      <c r="I27" s="20">
        <v>4930588</v>
      </c>
      <c r="J27" s="20">
        <v>744027</v>
      </c>
      <c r="K27" s="20">
        <v>889727</v>
      </c>
      <c r="L27" s="20">
        <v>7613549</v>
      </c>
    </row>
    <row r="28" spans="2:12" x14ac:dyDescent="0.2">
      <c r="B28" s="33">
        <v>37196</v>
      </c>
      <c r="C28" s="20">
        <v>586746</v>
      </c>
      <c r="D28" s="20">
        <v>586746</v>
      </c>
      <c r="E28" s="20">
        <v>859346</v>
      </c>
      <c r="F28" s="20">
        <v>9192915</v>
      </c>
      <c r="G28" s="20">
        <v>149211</v>
      </c>
      <c r="H28" s="20">
        <v>369904</v>
      </c>
      <c r="I28" s="20">
        <v>4260114</v>
      </c>
      <c r="J28" s="20">
        <v>437535</v>
      </c>
      <c r="K28" s="20">
        <v>489442</v>
      </c>
      <c r="L28" s="20">
        <v>4932801</v>
      </c>
    </row>
    <row r="29" spans="2:12" x14ac:dyDescent="0.2">
      <c r="B29" s="33">
        <v>37226</v>
      </c>
      <c r="C29" s="20">
        <v>491901</v>
      </c>
      <c r="D29" s="20">
        <v>491901</v>
      </c>
      <c r="E29" s="20">
        <v>733433</v>
      </c>
      <c r="F29" s="20">
        <v>8500147</v>
      </c>
      <c r="G29" s="20">
        <v>140902</v>
      </c>
      <c r="H29" s="20">
        <v>346486</v>
      </c>
      <c r="I29" s="20">
        <v>4011957</v>
      </c>
      <c r="J29" s="20">
        <v>350999</v>
      </c>
      <c r="K29" s="20">
        <v>386947</v>
      </c>
      <c r="L29" s="20">
        <v>4488190</v>
      </c>
    </row>
    <row r="30" spans="2:12" x14ac:dyDescent="0.2">
      <c r="B30" s="33">
        <v>37257</v>
      </c>
      <c r="C30" s="20">
        <v>457237</v>
      </c>
      <c r="D30" s="20">
        <v>457237</v>
      </c>
      <c r="E30" s="20">
        <v>694418</v>
      </c>
      <c r="F30" s="20">
        <v>8271059</v>
      </c>
      <c r="G30" s="20">
        <v>131389</v>
      </c>
      <c r="H30" s="20">
        <v>327036</v>
      </c>
      <c r="I30" s="20">
        <v>3820861</v>
      </c>
      <c r="J30" s="20">
        <v>325848</v>
      </c>
      <c r="K30" s="20">
        <v>367382</v>
      </c>
      <c r="L30" s="20">
        <v>4450198</v>
      </c>
    </row>
    <row r="31" spans="2:12" x14ac:dyDescent="0.2">
      <c r="B31" s="33">
        <v>37288</v>
      </c>
      <c r="C31" s="20">
        <v>551535</v>
      </c>
      <c r="D31" s="20">
        <v>551535</v>
      </c>
      <c r="E31" s="20">
        <v>799599</v>
      </c>
      <c r="F31" s="20">
        <v>8841205</v>
      </c>
      <c r="G31" s="20">
        <v>141313</v>
      </c>
      <c r="H31" s="20">
        <v>339416</v>
      </c>
      <c r="I31" s="20">
        <v>4005697</v>
      </c>
      <c r="J31" s="20">
        <v>410222</v>
      </c>
      <c r="K31" s="20">
        <v>460183</v>
      </c>
      <c r="L31" s="20">
        <v>4835508</v>
      </c>
    </row>
    <row r="32" spans="2:12" x14ac:dyDescent="0.2">
      <c r="B32" s="33">
        <v>37316</v>
      </c>
      <c r="C32" s="20">
        <v>825186</v>
      </c>
      <c r="D32" s="20">
        <v>825186</v>
      </c>
      <c r="E32" s="20">
        <v>1152909</v>
      </c>
      <c r="F32" s="20">
        <v>11186859</v>
      </c>
      <c r="G32" s="20">
        <v>181030</v>
      </c>
      <c r="H32" s="20">
        <v>425589</v>
      </c>
      <c r="I32" s="20">
        <v>4666828</v>
      </c>
      <c r="J32" s="20">
        <v>644156</v>
      </c>
      <c r="K32" s="20">
        <v>727320</v>
      </c>
      <c r="L32" s="20">
        <v>6520031</v>
      </c>
    </row>
    <row r="33" spans="2:12" x14ac:dyDescent="0.2">
      <c r="B33" s="33">
        <v>37347</v>
      </c>
      <c r="C33" s="20">
        <v>873198</v>
      </c>
      <c r="D33" s="20">
        <v>873198</v>
      </c>
      <c r="E33" s="20">
        <v>1220326</v>
      </c>
      <c r="F33" s="20">
        <v>11198586</v>
      </c>
      <c r="G33" s="20">
        <v>174873</v>
      </c>
      <c r="H33" s="20">
        <v>410618</v>
      </c>
      <c r="I33" s="20">
        <v>4755556</v>
      </c>
      <c r="J33" s="20">
        <v>698325</v>
      </c>
      <c r="K33" s="20">
        <v>809708</v>
      </c>
      <c r="L33" s="20">
        <v>6443030</v>
      </c>
    </row>
    <row r="34" spans="2:12" x14ac:dyDescent="0.2">
      <c r="B34" s="33">
        <v>37377</v>
      </c>
      <c r="C34" s="20">
        <v>980249</v>
      </c>
      <c r="D34" s="20">
        <v>980249</v>
      </c>
      <c r="E34" s="20">
        <v>1373306</v>
      </c>
      <c r="F34" s="20">
        <v>12298010</v>
      </c>
      <c r="G34" s="20">
        <v>177195</v>
      </c>
      <c r="H34" s="20">
        <v>414759</v>
      </c>
      <c r="I34" s="20">
        <v>4721286</v>
      </c>
      <c r="J34" s="20">
        <v>803054</v>
      </c>
      <c r="K34" s="20">
        <v>958547</v>
      </c>
      <c r="L34" s="20">
        <v>7576724</v>
      </c>
    </row>
    <row r="35" spans="2:12" x14ac:dyDescent="0.2">
      <c r="B35" s="33">
        <v>37408</v>
      </c>
      <c r="C35" s="20">
        <v>1046637</v>
      </c>
      <c r="D35" s="20">
        <v>1046637</v>
      </c>
      <c r="E35" s="20">
        <v>1401731</v>
      </c>
      <c r="F35" s="20">
        <v>13153993</v>
      </c>
      <c r="G35" s="20">
        <v>172884</v>
      </c>
      <c r="H35" s="20">
        <v>389344</v>
      </c>
      <c r="I35" s="20">
        <v>4706555</v>
      </c>
      <c r="J35" s="20">
        <v>873753</v>
      </c>
      <c r="K35" s="20">
        <v>1012387</v>
      </c>
      <c r="L35" s="20">
        <v>8447438</v>
      </c>
    </row>
    <row r="36" spans="2:12" x14ac:dyDescent="0.2">
      <c r="B36" s="33">
        <v>37438</v>
      </c>
      <c r="C36" s="20">
        <v>1061356</v>
      </c>
      <c r="D36" s="20">
        <v>1061356</v>
      </c>
      <c r="E36" s="20">
        <v>1449957</v>
      </c>
      <c r="F36" s="20">
        <v>14646495</v>
      </c>
      <c r="G36" s="20">
        <v>199309</v>
      </c>
      <c r="H36" s="20">
        <v>434044</v>
      </c>
      <c r="I36" s="20">
        <v>5380574</v>
      </c>
      <c r="J36" s="20">
        <v>862047</v>
      </c>
      <c r="K36" s="20">
        <v>1015913</v>
      </c>
      <c r="L36" s="20">
        <v>9265921</v>
      </c>
    </row>
    <row r="37" spans="2:12" x14ac:dyDescent="0.2">
      <c r="B37" s="33">
        <v>37469</v>
      </c>
      <c r="C37" s="20">
        <v>1157685</v>
      </c>
      <c r="D37" s="20">
        <v>1157685</v>
      </c>
      <c r="E37" s="20">
        <v>1566735</v>
      </c>
      <c r="F37" s="20">
        <v>15665352</v>
      </c>
      <c r="G37" s="20">
        <v>212772</v>
      </c>
      <c r="H37" s="20">
        <v>455046</v>
      </c>
      <c r="I37" s="20">
        <v>5707402</v>
      </c>
      <c r="J37" s="20">
        <v>944913</v>
      </c>
      <c r="K37" s="20">
        <v>1111689</v>
      </c>
      <c r="L37" s="20">
        <v>9957950</v>
      </c>
    </row>
    <row r="38" spans="2:12" x14ac:dyDescent="0.2">
      <c r="B38" s="33">
        <v>37500</v>
      </c>
      <c r="C38" s="20">
        <v>1092886</v>
      </c>
      <c r="D38" s="20">
        <v>1092886</v>
      </c>
      <c r="E38" s="20">
        <v>1504571</v>
      </c>
      <c r="F38" s="20">
        <v>14256279</v>
      </c>
      <c r="G38" s="20">
        <v>191973</v>
      </c>
      <c r="H38" s="20">
        <v>443910</v>
      </c>
      <c r="I38" s="20">
        <v>5302469</v>
      </c>
      <c r="J38" s="20">
        <v>900913</v>
      </c>
      <c r="K38" s="20">
        <v>1060661</v>
      </c>
      <c r="L38" s="20">
        <v>8953810</v>
      </c>
    </row>
    <row r="39" spans="2:12" x14ac:dyDescent="0.2">
      <c r="B39" s="33">
        <v>37530</v>
      </c>
      <c r="C39" s="20">
        <v>1028094</v>
      </c>
      <c r="D39" s="20">
        <v>1028094</v>
      </c>
      <c r="E39" s="20">
        <v>1405183</v>
      </c>
      <c r="F39" s="20">
        <v>12812047</v>
      </c>
      <c r="G39" s="20">
        <v>178219</v>
      </c>
      <c r="H39" s="20">
        <v>399871</v>
      </c>
      <c r="I39" s="20">
        <v>4824168</v>
      </c>
      <c r="J39" s="20">
        <v>849875</v>
      </c>
      <c r="K39" s="20">
        <v>1005312</v>
      </c>
      <c r="L39" s="20">
        <v>7987879</v>
      </c>
    </row>
    <row r="40" spans="2:12" x14ac:dyDescent="0.2">
      <c r="B40" s="33">
        <v>37561</v>
      </c>
      <c r="C40" s="20">
        <v>671810</v>
      </c>
      <c r="D40" s="20">
        <v>671810</v>
      </c>
      <c r="E40" s="20">
        <v>938788</v>
      </c>
      <c r="F40" s="20">
        <v>9753996</v>
      </c>
      <c r="G40" s="20">
        <v>165485</v>
      </c>
      <c r="H40" s="20">
        <v>380969</v>
      </c>
      <c r="I40" s="20">
        <v>4440749</v>
      </c>
      <c r="J40" s="20">
        <v>506325</v>
      </c>
      <c r="K40" s="20">
        <v>557819</v>
      </c>
      <c r="L40" s="20">
        <v>5313247</v>
      </c>
    </row>
    <row r="41" spans="2:12" x14ac:dyDescent="0.2">
      <c r="B41" s="33">
        <v>37591</v>
      </c>
      <c r="C41" s="20">
        <v>561706</v>
      </c>
      <c r="D41" s="20">
        <v>561706</v>
      </c>
      <c r="E41" s="20">
        <v>814318</v>
      </c>
      <c r="F41" s="20">
        <v>9156015</v>
      </c>
      <c r="G41" s="20">
        <v>161632</v>
      </c>
      <c r="H41" s="20">
        <v>373689</v>
      </c>
      <c r="I41" s="20">
        <v>4307106</v>
      </c>
      <c r="J41" s="20">
        <v>400074</v>
      </c>
      <c r="K41" s="20">
        <v>440629</v>
      </c>
      <c r="L41" s="20">
        <v>4848909</v>
      </c>
    </row>
    <row r="42" spans="2:12" x14ac:dyDescent="0.2">
      <c r="B42" s="33">
        <v>37622</v>
      </c>
      <c r="C42" s="20">
        <v>559075</v>
      </c>
      <c r="D42" s="20">
        <v>559075</v>
      </c>
      <c r="E42" s="20">
        <v>812153</v>
      </c>
      <c r="F42" s="20">
        <v>9110741</v>
      </c>
      <c r="G42" s="20">
        <v>156782</v>
      </c>
      <c r="H42" s="20">
        <v>370314</v>
      </c>
      <c r="I42" s="20">
        <v>4184040</v>
      </c>
      <c r="J42" s="20">
        <v>402293</v>
      </c>
      <c r="K42" s="20">
        <v>441839</v>
      </c>
      <c r="L42" s="20">
        <v>4926701</v>
      </c>
    </row>
    <row r="43" spans="2:12" x14ac:dyDescent="0.2">
      <c r="B43" s="33">
        <v>37653</v>
      </c>
      <c r="C43" s="20">
        <v>617382</v>
      </c>
      <c r="D43" s="20">
        <v>617382</v>
      </c>
      <c r="E43" s="20">
        <v>886999</v>
      </c>
      <c r="F43" s="20">
        <v>9361529</v>
      </c>
      <c r="G43" s="20">
        <v>164228</v>
      </c>
      <c r="H43" s="20">
        <v>385434</v>
      </c>
      <c r="I43" s="20">
        <v>4321580</v>
      </c>
      <c r="J43" s="20">
        <v>453154</v>
      </c>
      <c r="K43" s="20">
        <v>501565</v>
      </c>
      <c r="L43" s="20">
        <v>5039949</v>
      </c>
    </row>
    <row r="44" spans="2:12" x14ac:dyDescent="0.2">
      <c r="B44" s="33">
        <v>37681</v>
      </c>
      <c r="C44" s="20">
        <v>833273</v>
      </c>
      <c r="D44" s="20">
        <v>833273</v>
      </c>
      <c r="E44" s="20">
        <v>1153678</v>
      </c>
      <c r="F44" s="20">
        <v>11120577</v>
      </c>
      <c r="G44" s="20">
        <v>187961</v>
      </c>
      <c r="H44" s="20">
        <v>431568</v>
      </c>
      <c r="I44" s="20">
        <v>4757751</v>
      </c>
      <c r="J44" s="20">
        <v>645312</v>
      </c>
      <c r="K44" s="20">
        <v>722110</v>
      </c>
      <c r="L44" s="20">
        <v>6362826</v>
      </c>
    </row>
    <row r="45" spans="2:12" x14ac:dyDescent="0.2">
      <c r="B45" s="33">
        <v>37712</v>
      </c>
      <c r="C45" s="20">
        <v>1004916</v>
      </c>
      <c r="D45" s="20">
        <v>1004916</v>
      </c>
      <c r="E45" s="20">
        <v>1372978</v>
      </c>
      <c r="F45" s="20">
        <v>12256004</v>
      </c>
      <c r="G45" s="20">
        <v>205034</v>
      </c>
      <c r="H45" s="20">
        <v>451649</v>
      </c>
      <c r="I45" s="20">
        <v>5093920</v>
      </c>
      <c r="J45" s="20">
        <v>799882</v>
      </c>
      <c r="K45" s="20">
        <v>921329</v>
      </c>
      <c r="L45" s="20">
        <v>7162084</v>
      </c>
    </row>
    <row r="46" spans="2:12" x14ac:dyDescent="0.2">
      <c r="B46" s="33">
        <v>37742</v>
      </c>
      <c r="C46" s="20">
        <v>1151438</v>
      </c>
      <c r="D46" s="20">
        <v>1151438</v>
      </c>
      <c r="E46" s="20">
        <v>1611193</v>
      </c>
      <c r="F46" s="20">
        <v>13200833</v>
      </c>
      <c r="G46" s="20">
        <v>195898</v>
      </c>
      <c r="H46" s="20">
        <v>443942</v>
      </c>
      <c r="I46" s="20">
        <v>4930506</v>
      </c>
      <c r="J46" s="20">
        <v>955540</v>
      </c>
      <c r="K46" s="20">
        <v>1167251</v>
      </c>
      <c r="L46" s="20">
        <v>8270327</v>
      </c>
    </row>
    <row r="47" spans="2:12" x14ac:dyDescent="0.2">
      <c r="B47" s="33">
        <v>37773</v>
      </c>
      <c r="C47" s="20">
        <v>1147091</v>
      </c>
      <c r="D47" s="20">
        <v>1147091</v>
      </c>
      <c r="E47" s="20">
        <v>1545660</v>
      </c>
      <c r="F47" s="20">
        <v>14244837</v>
      </c>
      <c r="G47" s="20">
        <v>203648</v>
      </c>
      <c r="H47" s="20">
        <v>442246</v>
      </c>
      <c r="I47" s="20">
        <v>5245439</v>
      </c>
      <c r="J47" s="20">
        <v>943443</v>
      </c>
      <c r="K47" s="20">
        <v>1103414</v>
      </c>
      <c r="L47" s="20">
        <v>8999398</v>
      </c>
    </row>
    <row r="48" spans="2:12" x14ac:dyDescent="0.2">
      <c r="B48" s="33">
        <v>37803</v>
      </c>
      <c r="C48" s="20">
        <v>1209880</v>
      </c>
      <c r="D48" s="20">
        <v>1209880</v>
      </c>
      <c r="E48" s="20">
        <v>1634974</v>
      </c>
      <c r="F48" s="20">
        <v>15786278</v>
      </c>
      <c r="G48" s="20">
        <v>234735</v>
      </c>
      <c r="H48" s="20">
        <v>497187</v>
      </c>
      <c r="I48" s="20">
        <v>5930927</v>
      </c>
      <c r="J48" s="20">
        <v>975145</v>
      </c>
      <c r="K48" s="20">
        <v>1137787</v>
      </c>
      <c r="L48" s="20">
        <v>9855351</v>
      </c>
    </row>
    <row r="49" spans="2:12" x14ac:dyDescent="0.2">
      <c r="B49" s="33">
        <v>37834</v>
      </c>
      <c r="C49" s="20">
        <v>1341313</v>
      </c>
      <c r="D49" s="20">
        <v>1341313</v>
      </c>
      <c r="E49" s="20">
        <v>1778705</v>
      </c>
      <c r="F49" s="20">
        <v>17257653</v>
      </c>
      <c r="G49" s="20">
        <v>245849</v>
      </c>
      <c r="H49" s="20">
        <v>512436</v>
      </c>
      <c r="I49" s="20">
        <v>6278223</v>
      </c>
      <c r="J49" s="20">
        <v>1095464</v>
      </c>
      <c r="K49" s="20">
        <v>1266269</v>
      </c>
      <c r="L49" s="20">
        <v>10979430</v>
      </c>
    </row>
    <row r="50" spans="2:12" x14ac:dyDescent="0.2">
      <c r="B50" s="33">
        <v>37865</v>
      </c>
      <c r="C50" s="20">
        <v>1134633</v>
      </c>
      <c r="D50" s="20">
        <v>1134633</v>
      </c>
      <c r="E50" s="20">
        <v>1558457</v>
      </c>
      <c r="F50" s="20">
        <v>14956779</v>
      </c>
      <c r="G50" s="20">
        <v>224076</v>
      </c>
      <c r="H50" s="20">
        <v>486917</v>
      </c>
      <c r="I50" s="20">
        <v>5693822</v>
      </c>
      <c r="J50" s="20">
        <v>910557</v>
      </c>
      <c r="K50" s="20">
        <v>1071540</v>
      </c>
      <c r="L50" s="20">
        <v>9262957</v>
      </c>
    </row>
    <row r="51" spans="2:12" x14ac:dyDescent="0.2">
      <c r="B51" s="33">
        <v>37895</v>
      </c>
      <c r="C51" s="20">
        <v>1104191</v>
      </c>
      <c r="D51" s="20">
        <v>1104191</v>
      </c>
      <c r="E51" s="20">
        <v>1517108</v>
      </c>
      <c r="F51" s="20">
        <v>13753154</v>
      </c>
      <c r="G51" s="20">
        <v>220939</v>
      </c>
      <c r="H51" s="20">
        <v>475344</v>
      </c>
      <c r="I51" s="20">
        <v>5239283</v>
      </c>
      <c r="J51" s="20">
        <v>883252</v>
      </c>
      <c r="K51" s="20">
        <v>1041764</v>
      </c>
      <c r="L51" s="20">
        <v>8513871</v>
      </c>
    </row>
    <row r="52" spans="2:12" x14ac:dyDescent="0.2">
      <c r="B52" s="33">
        <v>37926</v>
      </c>
      <c r="C52" s="20">
        <v>716031</v>
      </c>
      <c r="D52" s="20">
        <v>716031</v>
      </c>
      <c r="E52" s="20">
        <v>1021342</v>
      </c>
      <c r="F52" s="20">
        <v>10679050</v>
      </c>
      <c r="G52" s="20">
        <v>200114</v>
      </c>
      <c r="H52" s="20">
        <v>444336</v>
      </c>
      <c r="I52" s="20">
        <v>4840370</v>
      </c>
      <c r="J52" s="20">
        <v>515917</v>
      </c>
      <c r="K52" s="20">
        <v>577006</v>
      </c>
      <c r="L52" s="20">
        <v>5838680</v>
      </c>
    </row>
    <row r="53" spans="2:12" x14ac:dyDescent="0.2">
      <c r="B53" s="33">
        <v>37956</v>
      </c>
      <c r="C53" s="20">
        <v>619696</v>
      </c>
      <c r="D53" s="20">
        <v>619696</v>
      </c>
      <c r="E53" s="20">
        <v>918014</v>
      </c>
      <c r="F53" s="20">
        <v>10005924</v>
      </c>
      <c r="G53" s="20">
        <v>201430</v>
      </c>
      <c r="H53" s="20">
        <v>445139</v>
      </c>
      <c r="I53" s="20">
        <v>4713694</v>
      </c>
      <c r="J53" s="20">
        <v>418266</v>
      </c>
      <c r="K53" s="20">
        <v>472875</v>
      </c>
      <c r="L53" s="20">
        <v>5292230</v>
      </c>
    </row>
    <row r="54" spans="2:12" x14ac:dyDescent="0.2">
      <c r="B54" s="33">
        <v>37987</v>
      </c>
      <c r="C54" s="20">
        <v>621367</v>
      </c>
      <c r="D54" s="20">
        <v>621367</v>
      </c>
      <c r="E54" s="20">
        <v>892665</v>
      </c>
      <c r="F54" s="20">
        <v>9783616</v>
      </c>
      <c r="G54" s="20">
        <v>180845</v>
      </c>
      <c r="H54" s="20">
        <v>401183</v>
      </c>
      <c r="I54" s="20">
        <v>4339902</v>
      </c>
      <c r="J54" s="20">
        <v>440522</v>
      </c>
      <c r="K54" s="20">
        <v>491482</v>
      </c>
      <c r="L54" s="20">
        <v>5443714</v>
      </c>
    </row>
    <row r="55" spans="2:12" x14ac:dyDescent="0.2">
      <c r="B55" s="33">
        <v>38018</v>
      </c>
      <c r="C55" s="20">
        <v>731072</v>
      </c>
      <c r="D55" s="20">
        <v>731072</v>
      </c>
      <c r="E55" s="20">
        <v>1065139</v>
      </c>
      <c r="F55" s="20">
        <v>10820344</v>
      </c>
      <c r="G55" s="20">
        <v>208910</v>
      </c>
      <c r="H55" s="20">
        <v>469695</v>
      </c>
      <c r="I55" s="20">
        <v>4899759</v>
      </c>
      <c r="J55" s="20">
        <v>522162</v>
      </c>
      <c r="K55" s="20">
        <v>595444</v>
      </c>
      <c r="L55" s="20">
        <v>5920585</v>
      </c>
    </row>
    <row r="56" spans="2:12" x14ac:dyDescent="0.2">
      <c r="B56" s="33">
        <v>38047</v>
      </c>
      <c r="C56" s="20">
        <v>851657</v>
      </c>
      <c r="D56" s="20">
        <v>851657</v>
      </c>
      <c r="E56" s="20">
        <v>1257700</v>
      </c>
      <c r="F56" s="20">
        <v>12248521</v>
      </c>
      <c r="G56" s="20">
        <v>232123</v>
      </c>
      <c r="H56" s="20">
        <v>534150</v>
      </c>
      <c r="I56" s="20">
        <v>5389183</v>
      </c>
      <c r="J56" s="20">
        <v>619534</v>
      </c>
      <c r="K56" s="20">
        <v>723550</v>
      </c>
      <c r="L56" s="20">
        <v>6859338</v>
      </c>
    </row>
    <row r="57" spans="2:12" x14ac:dyDescent="0.2">
      <c r="B57" s="33">
        <v>38078</v>
      </c>
      <c r="C57" s="20">
        <v>1048205</v>
      </c>
      <c r="D57" s="20">
        <v>1048205</v>
      </c>
      <c r="E57" s="20">
        <v>1473374</v>
      </c>
      <c r="F57" s="20">
        <v>13115502</v>
      </c>
      <c r="G57" s="20">
        <v>240431</v>
      </c>
      <c r="H57" s="20">
        <v>528749</v>
      </c>
      <c r="I57" s="20">
        <v>5528267</v>
      </c>
      <c r="J57" s="20">
        <v>807774</v>
      </c>
      <c r="K57" s="20">
        <v>944625</v>
      </c>
      <c r="L57" s="20">
        <v>7587235</v>
      </c>
    </row>
    <row r="58" spans="2:12" x14ac:dyDescent="0.2">
      <c r="B58" s="33">
        <v>38108</v>
      </c>
      <c r="C58" s="20">
        <v>1153724</v>
      </c>
      <c r="D58" s="20">
        <v>1153724</v>
      </c>
      <c r="E58" s="20">
        <v>1634522</v>
      </c>
      <c r="F58" s="20">
        <v>14164636</v>
      </c>
      <c r="G58" s="20">
        <v>237186</v>
      </c>
      <c r="H58" s="20">
        <v>547170</v>
      </c>
      <c r="I58" s="20">
        <v>5663281</v>
      </c>
      <c r="J58" s="20">
        <v>916538</v>
      </c>
      <c r="K58" s="20">
        <v>1087352</v>
      </c>
      <c r="L58" s="20">
        <v>8501355</v>
      </c>
    </row>
    <row r="59" spans="2:12" x14ac:dyDescent="0.2">
      <c r="B59" s="33">
        <v>38139</v>
      </c>
      <c r="C59" s="20">
        <v>1142206</v>
      </c>
      <c r="D59" s="20">
        <v>1142206</v>
      </c>
      <c r="E59" s="20">
        <v>1604676</v>
      </c>
      <c r="F59" s="20">
        <v>15117272</v>
      </c>
      <c r="G59" s="20">
        <v>235940</v>
      </c>
      <c r="H59" s="20">
        <v>518406</v>
      </c>
      <c r="I59" s="20">
        <v>5886912</v>
      </c>
      <c r="J59" s="20">
        <v>906266</v>
      </c>
      <c r="K59" s="20">
        <v>1086270</v>
      </c>
      <c r="L59" s="20">
        <v>9230360</v>
      </c>
    </row>
    <row r="60" spans="2:12" x14ac:dyDescent="0.2">
      <c r="B60" s="33">
        <v>38169</v>
      </c>
      <c r="C60" s="20">
        <v>1297215</v>
      </c>
      <c r="D60" s="20">
        <v>1297215</v>
      </c>
      <c r="E60" s="20">
        <v>1779335</v>
      </c>
      <c r="F60" s="20">
        <v>17051200</v>
      </c>
      <c r="G60" s="20">
        <v>261845</v>
      </c>
      <c r="H60" s="20">
        <v>557954</v>
      </c>
      <c r="I60" s="20">
        <v>6412900</v>
      </c>
      <c r="J60" s="20">
        <v>1035370</v>
      </c>
      <c r="K60" s="20">
        <v>1221381</v>
      </c>
      <c r="L60" s="20">
        <v>10638300</v>
      </c>
    </row>
    <row r="61" spans="2:12" x14ac:dyDescent="0.2">
      <c r="B61" s="33">
        <v>38200</v>
      </c>
      <c r="C61" s="20">
        <v>1339167</v>
      </c>
      <c r="D61" s="20">
        <v>1339167</v>
      </c>
      <c r="E61" s="20">
        <v>1850587</v>
      </c>
      <c r="F61" s="20">
        <v>18165144</v>
      </c>
      <c r="G61" s="20">
        <v>280800</v>
      </c>
      <c r="H61" s="20">
        <v>583228</v>
      </c>
      <c r="I61" s="20">
        <v>6823463</v>
      </c>
      <c r="J61" s="20">
        <v>1058367</v>
      </c>
      <c r="K61" s="20">
        <v>1267359</v>
      </c>
      <c r="L61" s="20">
        <v>11341681</v>
      </c>
    </row>
    <row r="62" spans="2:12" x14ac:dyDescent="0.2">
      <c r="B62" s="33">
        <v>38231</v>
      </c>
      <c r="C62" s="20">
        <v>1211870</v>
      </c>
      <c r="D62" s="20">
        <v>1211870</v>
      </c>
      <c r="E62" s="20">
        <v>1709852</v>
      </c>
      <c r="F62" s="20">
        <v>15977109</v>
      </c>
      <c r="G62" s="20">
        <v>235621</v>
      </c>
      <c r="H62" s="20">
        <v>536093</v>
      </c>
      <c r="I62" s="20">
        <v>6098656</v>
      </c>
      <c r="J62" s="20">
        <v>976249</v>
      </c>
      <c r="K62" s="20">
        <v>1173759</v>
      </c>
      <c r="L62" s="20">
        <v>9878453</v>
      </c>
    </row>
    <row r="63" spans="2:12" x14ac:dyDescent="0.2">
      <c r="B63" s="33">
        <v>38261</v>
      </c>
      <c r="C63" s="20">
        <v>1181271</v>
      </c>
      <c r="D63" s="20">
        <v>1181271</v>
      </c>
      <c r="E63" s="20">
        <v>1650955</v>
      </c>
      <c r="F63" s="20">
        <v>15080855</v>
      </c>
      <c r="G63" s="20">
        <v>228774</v>
      </c>
      <c r="H63" s="20">
        <v>526092</v>
      </c>
      <c r="I63" s="20">
        <v>5696881</v>
      </c>
      <c r="J63" s="20">
        <v>952497</v>
      </c>
      <c r="K63" s="20">
        <v>1124863</v>
      </c>
      <c r="L63" s="20">
        <v>9383974</v>
      </c>
    </row>
    <row r="64" spans="2:12" x14ac:dyDescent="0.2">
      <c r="B64" s="33">
        <v>38292</v>
      </c>
      <c r="C64" s="20">
        <v>709357</v>
      </c>
      <c r="D64" s="20">
        <v>709357</v>
      </c>
      <c r="E64" s="20">
        <v>1081949</v>
      </c>
      <c r="F64" s="20">
        <v>11390595</v>
      </c>
      <c r="G64" s="20">
        <v>217594</v>
      </c>
      <c r="H64" s="20">
        <v>517478</v>
      </c>
      <c r="I64" s="20">
        <v>5321823</v>
      </c>
      <c r="J64" s="20">
        <v>491763</v>
      </c>
      <c r="K64" s="20">
        <v>564471</v>
      </c>
      <c r="L64" s="20">
        <v>6068772</v>
      </c>
    </row>
    <row r="65" spans="2:12" x14ac:dyDescent="0.2">
      <c r="B65" s="33">
        <v>38322</v>
      </c>
      <c r="C65" s="20">
        <v>651693</v>
      </c>
      <c r="D65" s="20">
        <v>651693</v>
      </c>
      <c r="E65" s="20">
        <v>1019246</v>
      </c>
      <c r="F65" s="20">
        <v>10973723</v>
      </c>
      <c r="G65" s="20">
        <v>216962</v>
      </c>
      <c r="H65" s="20">
        <v>514880</v>
      </c>
      <c r="I65" s="20">
        <v>5159186</v>
      </c>
      <c r="J65" s="20">
        <v>434731</v>
      </c>
      <c r="K65" s="20">
        <v>504366</v>
      </c>
      <c r="L65" s="20">
        <v>5814537</v>
      </c>
    </row>
    <row r="66" spans="2:12" x14ac:dyDescent="0.2">
      <c r="B66" s="33">
        <v>38353</v>
      </c>
      <c r="C66" s="20">
        <v>675572</v>
      </c>
      <c r="D66" s="20">
        <v>675572</v>
      </c>
      <c r="E66" s="20">
        <v>1015000</v>
      </c>
      <c r="F66" s="20">
        <v>10747656</v>
      </c>
      <c r="G66" s="20">
        <v>201567</v>
      </c>
      <c r="H66" s="20">
        <v>468843</v>
      </c>
      <c r="I66" s="20">
        <v>4775687</v>
      </c>
      <c r="J66" s="20">
        <v>474005</v>
      </c>
      <c r="K66" s="20">
        <v>546157</v>
      </c>
      <c r="L66" s="20">
        <v>5971969</v>
      </c>
    </row>
    <row r="67" spans="2:12" x14ac:dyDescent="0.2">
      <c r="B67" s="33">
        <v>38384</v>
      </c>
      <c r="C67" s="20">
        <v>708889</v>
      </c>
      <c r="D67" s="20">
        <v>708889</v>
      </c>
      <c r="E67" s="20">
        <v>1107069</v>
      </c>
      <c r="F67" s="20">
        <v>11132343</v>
      </c>
      <c r="G67" s="20">
        <v>216341</v>
      </c>
      <c r="H67" s="20">
        <v>514945</v>
      </c>
      <c r="I67" s="20">
        <v>5168056</v>
      </c>
      <c r="J67" s="20">
        <v>492548</v>
      </c>
      <c r="K67" s="20">
        <v>592124</v>
      </c>
      <c r="L67" s="20">
        <v>5964287</v>
      </c>
    </row>
    <row r="68" spans="2:12" x14ac:dyDescent="0.2">
      <c r="B68" s="33">
        <v>38412</v>
      </c>
      <c r="C68" s="20">
        <v>926958</v>
      </c>
      <c r="D68" s="20">
        <v>926958</v>
      </c>
      <c r="E68" s="20">
        <v>1451121</v>
      </c>
      <c r="F68" s="20">
        <v>13745247</v>
      </c>
      <c r="G68" s="20">
        <v>264520</v>
      </c>
      <c r="H68" s="20">
        <v>626415</v>
      </c>
      <c r="I68" s="20">
        <v>6148352</v>
      </c>
      <c r="J68" s="20">
        <v>662438</v>
      </c>
      <c r="K68" s="20">
        <v>824706</v>
      </c>
      <c r="L68" s="20">
        <v>7596895</v>
      </c>
    </row>
    <row r="69" spans="2:12" x14ac:dyDescent="0.2">
      <c r="B69" s="33">
        <v>38443</v>
      </c>
      <c r="C69" s="20">
        <v>1053197</v>
      </c>
      <c r="D69" s="20">
        <v>1053197</v>
      </c>
      <c r="E69" s="20">
        <v>1603005</v>
      </c>
      <c r="F69" s="20">
        <v>13828123</v>
      </c>
      <c r="G69" s="20">
        <v>265108</v>
      </c>
      <c r="H69" s="20">
        <v>634068</v>
      </c>
      <c r="I69" s="20">
        <v>6209439</v>
      </c>
      <c r="J69" s="20">
        <v>788089</v>
      </c>
      <c r="K69" s="20">
        <v>968937</v>
      </c>
      <c r="L69" s="20">
        <v>7618684</v>
      </c>
    </row>
    <row r="70" spans="2:12" x14ac:dyDescent="0.2">
      <c r="B70" s="33">
        <v>38473</v>
      </c>
      <c r="C70" s="20">
        <v>1213409</v>
      </c>
      <c r="D70" s="20">
        <v>1213409</v>
      </c>
      <c r="E70" s="20">
        <v>1840388</v>
      </c>
      <c r="F70" s="20">
        <v>15753479</v>
      </c>
      <c r="G70" s="20">
        <v>285461</v>
      </c>
      <c r="H70" s="20">
        <v>673875</v>
      </c>
      <c r="I70" s="20">
        <v>6671668</v>
      </c>
      <c r="J70" s="20">
        <v>927948</v>
      </c>
      <c r="K70" s="20">
        <v>1166513</v>
      </c>
      <c r="L70" s="20">
        <v>9081811</v>
      </c>
    </row>
    <row r="71" spans="2:12" x14ac:dyDescent="0.2">
      <c r="B71" s="33">
        <v>38504</v>
      </c>
      <c r="C71" s="20">
        <v>1236722</v>
      </c>
      <c r="D71" s="20">
        <v>1236722</v>
      </c>
      <c r="E71" s="20">
        <v>1856117</v>
      </c>
      <c r="F71" s="20">
        <v>16442926</v>
      </c>
      <c r="G71" s="20">
        <v>273970</v>
      </c>
      <c r="H71" s="20">
        <v>643398</v>
      </c>
      <c r="I71" s="20">
        <v>6691036</v>
      </c>
      <c r="J71" s="20">
        <v>962752</v>
      </c>
      <c r="K71" s="20">
        <v>1212719</v>
      </c>
      <c r="L71" s="20">
        <v>9751890</v>
      </c>
    </row>
    <row r="72" spans="2:12" x14ac:dyDescent="0.2">
      <c r="B72" s="33">
        <v>38534</v>
      </c>
      <c r="C72" s="20">
        <v>1401329</v>
      </c>
      <c r="D72" s="20">
        <v>1401329</v>
      </c>
      <c r="E72" s="20">
        <v>2053888</v>
      </c>
      <c r="F72" s="20">
        <v>19078682</v>
      </c>
      <c r="G72" s="20">
        <v>317311</v>
      </c>
      <c r="H72" s="20">
        <v>714765</v>
      </c>
      <c r="I72" s="20">
        <v>7536946</v>
      </c>
      <c r="J72" s="20">
        <v>1084018</v>
      </c>
      <c r="K72" s="20">
        <v>1339123</v>
      </c>
      <c r="L72" s="20">
        <v>11541736</v>
      </c>
    </row>
    <row r="73" spans="2:12" x14ac:dyDescent="0.2">
      <c r="B73" s="33">
        <v>38565</v>
      </c>
      <c r="C73" s="20">
        <v>1377224</v>
      </c>
      <c r="D73" s="20">
        <v>1377224</v>
      </c>
      <c r="E73" s="20">
        <v>2058595</v>
      </c>
      <c r="F73" s="20">
        <v>19752204</v>
      </c>
      <c r="G73" s="20">
        <v>336627</v>
      </c>
      <c r="H73" s="20">
        <v>742973</v>
      </c>
      <c r="I73" s="20">
        <v>7843523</v>
      </c>
      <c r="J73" s="20">
        <v>1040597</v>
      </c>
      <c r="K73" s="20">
        <v>1315622</v>
      </c>
      <c r="L73" s="20">
        <v>11908681</v>
      </c>
    </row>
    <row r="74" spans="2:12" x14ac:dyDescent="0.2">
      <c r="B74" s="33">
        <v>38596</v>
      </c>
      <c r="C74" s="20">
        <v>1282261</v>
      </c>
      <c r="D74" s="20">
        <v>1282261</v>
      </c>
      <c r="E74" s="20">
        <v>1938241</v>
      </c>
      <c r="F74" s="20">
        <v>17667431</v>
      </c>
      <c r="G74" s="20">
        <v>294058</v>
      </c>
      <c r="H74" s="20">
        <v>683095</v>
      </c>
      <c r="I74" s="20">
        <v>7098433</v>
      </c>
      <c r="J74" s="20">
        <v>988203</v>
      </c>
      <c r="K74" s="20">
        <v>1255146</v>
      </c>
      <c r="L74" s="20">
        <v>10568998</v>
      </c>
    </row>
    <row r="75" spans="2:12" x14ac:dyDescent="0.2">
      <c r="B75" s="33">
        <v>38626</v>
      </c>
      <c r="C75" s="20">
        <v>1244445</v>
      </c>
      <c r="D75" s="20">
        <v>1244445</v>
      </c>
      <c r="E75" s="20">
        <v>1868095</v>
      </c>
      <c r="F75" s="20">
        <v>16335101</v>
      </c>
      <c r="G75" s="20">
        <v>286705</v>
      </c>
      <c r="H75" s="20">
        <v>660255</v>
      </c>
      <c r="I75" s="20">
        <v>6536225</v>
      </c>
      <c r="J75" s="20">
        <v>957740</v>
      </c>
      <c r="K75" s="20">
        <v>1207840</v>
      </c>
      <c r="L75" s="20">
        <v>9798876</v>
      </c>
    </row>
    <row r="76" spans="2:12" x14ac:dyDescent="0.2">
      <c r="B76" s="33">
        <v>38657</v>
      </c>
      <c r="C76" s="20">
        <v>776490</v>
      </c>
      <c r="D76" s="20">
        <v>776490</v>
      </c>
      <c r="E76" s="20">
        <v>1260807</v>
      </c>
      <c r="F76" s="20">
        <v>12605069</v>
      </c>
      <c r="G76" s="20">
        <v>246314</v>
      </c>
      <c r="H76" s="20">
        <v>583583</v>
      </c>
      <c r="I76" s="20">
        <v>5986484</v>
      </c>
      <c r="J76" s="20">
        <v>530176</v>
      </c>
      <c r="K76" s="20">
        <v>677224</v>
      </c>
      <c r="L76" s="20">
        <v>6618585</v>
      </c>
    </row>
    <row r="77" spans="2:12" x14ac:dyDescent="0.2">
      <c r="B77" s="33">
        <v>38687</v>
      </c>
      <c r="C77" s="20">
        <v>695005</v>
      </c>
      <c r="D77" s="20">
        <v>695005</v>
      </c>
      <c r="E77" s="20">
        <v>1172318</v>
      </c>
      <c r="F77" s="20">
        <v>11959101</v>
      </c>
      <c r="G77" s="20">
        <v>238723</v>
      </c>
      <c r="H77" s="20">
        <v>579381</v>
      </c>
      <c r="I77" s="20">
        <v>5693261</v>
      </c>
      <c r="J77" s="20">
        <v>456282</v>
      </c>
      <c r="K77" s="20">
        <v>592937</v>
      </c>
      <c r="L77" s="20">
        <v>6265840</v>
      </c>
    </row>
    <row r="78" spans="2:12" x14ac:dyDescent="0.2">
      <c r="B78" s="33">
        <v>38718</v>
      </c>
      <c r="C78" s="20">
        <v>688732</v>
      </c>
      <c r="D78" s="20">
        <v>688732</v>
      </c>
      <c r="E78" s="20">
        <v>1123838</v>
      </c>
      <c r="F78" s="20">
        <v>11572158</v>
      </c>
      <c r="G78" s="20">
        <v>220957</v>
      </c>
      <c r="H78" s="20">
        <v>531942</v>
      </c>
      <c r="I78" s="20">
        <v>5371235</v>
      </c>
      <c r="J78" s="20">
        <v>467775</v>
      </c>
      <c r="K78" s="20">
        <v>591896</v>
      </c>
      <c r="L78" s="20">
        <v>6200923</v>
      </c>
    </row>
    <row r="79" spans="2:12" x14ac:dyDescent="0.2">
      <c r="B79" s="33">
        <v>38749</v>
      </c>
      <c r="C79" s="20">
        <v>711420</v>
      </c>
      <c r="D79" s="20">
        <v>711420</v>
      </c>
      <c r="E79" s="20">
        <v>1176493</v>
      </c>
      <c r="F79" s="20">
        <v>11737963</v>
      </c>
      <c r="G79" s="20">
        <v>219621</v>
      </c>
      <c r="H79" s="20">
        <v>550186</v>
      </c>
      <c r="I79" s="20">
        <v>5553990</v>
      </c>
      <c r="J79" s="20">
        <v>491799</v>
      </c>
      <c r="K79" s="20">
        <v>626307</v>
      </c>
      <c r="L79" s="20">
        <v>6183973</v>
      </c>
    </row>
    <row r="80" spans="2:12" x14ac:dyDescent="0.2">
      <c r="B80" s="33">
        <v>38777</v>
      </c>
      <c r="C80" s="20">
        <v>921210</v>
      </c>
      <c r="D80" s="20">
        <v>921210</v>
      </c>
      <c r="E80" s="20">
        <v>1495804</v>
      </c>
      <c r="F80" s="20">
        <v>14167110</v>
      </c>
      <c r="G80" s="20">
        <v>271593</v>
      </c>
      <c r="H80" s="20">
        <v>672278</v>
      </c>
      <c r="I80" s="20">
        <v>6572205</v>
      </c>
      <c r="J80" s="20">
        <v>649617</v>
      </c>
      <c r="K80" s="20">
        <v>823526</v>
      </c>
      <c r="L80" s="20">
        <v>7594905</v>
      </c>
    </row>
    <row r="81" spans="2:12" x14ac:dyDescent="0.2">
      <c r="B81" s="33">
        <v>38808</v>
      </c>
      <c r="C81" s="20">
        <v>1176741</v>
      </c>
      <c r="D81" s="20">
        <v>1176741</v>
      </c>
      <c r="E81" s="20">
        <v>1814263</v>
      </c>
      <c r="F81" s="20">
        <v>15916168</v>
      </c>
      <c r="G81" s="20">
        <v>291215</v>
      </c>
      <c r="H81" s="20">
        <v>700159</v>
      </c>
      <c r="I81" s="20">
        <v>6802096</v>
      </c>
      <c r="J81" s="20">
        <v>885526</v>
      </c>
      <c r="K81" s="20">
        <v>1114104</v>
      </c>
      <c r="L81" s="20">
        <v>9114072</v>
      </c>
    </row>
    <row r="82" spans="2:12" x14ac:dyDescent="0.2">
      <c r="B82" s="33">
        <v>38838</v>
      </c>
      <c r="C82" s="20">
        <v>1251434</v>
      </c>
      <c r="D82" s="20">
        <v>1251434</v>
      </c>
      <c r="E82" s="20">
        <v>1945825</v>
      </c>
      <c r="F82" s="20">
        <v>16843796</v>
      </c>
      <c r="G82" s="20">
        <v>301335</v>
      </c>
      <c r="H82" s="20">
        <v>718576</v>
      </c>
      <c r="I82" s="20">
        <v>7032506</v>
      </c>
      <c r="J82" s="20">
        <v>950099</v>
      </c>
      <c r="K82" s="20">
        <v>1227249</v>
      </c>
      <c r="L82" s="20">
        <v>9811290</v>
      </c>
    </row>
    <row r="83" spans="2:12" x14ac:dyDescent="0.2">
      <c r="B83" s="33">
        <v>38869</v>
      </c>
      <c r="C83" s="20">
        <v>1287336</v>
      </c>
      <c r="D83" s="20">
        <v>1287336</v>
      </c>
      <c r="E83" s="20">
        <v>1931708</v>
      </c>
      <c r="F83" s="20">
        <v>17920770</v>
      </c>
      <c r="G83" s="20">
        <v>296309</v>
      </c>
      <c r="H83" s="20">
        <v>678704</v>
      </c>
      <c r="I83" s="20">
        <v>7181962</v>
      </c>
      <c r="J83" s="20">
        <v>991027</v>
      </c>
      <c r="K83" s="20">
        <v>1253004</v>
      </c>
      <c r="L83" s="20">
        <v>10738808</v>
      </c>
    </row>
    <row r="84" spans="2:12" x14ac:dyDescent="0.2">
      <c r="B84" s="33">
        <v>38899</v>
      </c>
      <c r="C84" s="20">
        <v>1426769</v>
      </c>
      <c r="D84" s="20">
        <v>1426769</v>
      </c>
      <c r="E84" s="20">
        <v>2087483</v>
      </c>
      <c r="F84" s="20">
        <v>19849777</v>
      </c>
      <c r="G84" s="20">
        <v>324113</v>
      </c>
      <c r="H84" s="20">
        <v>725795</v>
      </c>
      <c r="I84" s="20">
        <v>7667799</v>
      </c>
      <c r="J84" s="20">
        <v>1102656</v>
      </c>
      <c r="K84" s="20">
        <v>1361688</v>
      </c>
      <c r="L84" s="20">
        <v>12181978</v>
      </c>
    </row>
    <row r="85" spans="2:12" x14ac:dyDescent="0.2">
      <c r="B85" s="33">
        <v>38930</v>
      </c>
      <c r="C85" s="20">
        <v>1423998</v>
      </c>
      <c r="D85" s="20">
        <v>1423998</v>
      </c>
      <c r="E85" s="20">
        <v>2124381</v>
      </c>
      <c r="F85" s="20">
        <v>20518484</v>
      </c>
      <c r="G85" s="20">
        <v>354643</v>
      </c>
      <c r="H85" s="20">
        <v>787562</v>
      </c>
      <c r="I85" s="20">
        <v>8038752</v>
      </c>
      <c r="J85" s="20">
        <v>1069355</v>
      </c>
      <c r="K85" s="20">
        <v>1336819</v>
      </c>
      <c r="L85" s="20">
        <v>12479732</v>
      </c>
    </row>
    <row r="86" spans="2:12" x14ac:dyDescent="0.2">
      <c r="B86" s="33">
        <v>38961</v>
      </c>
      <c r="C86" s="20">
        <v>1345437</v>
      </c>
      <c r="D86" s="20">
        <v>1345437</v>
      </c>
      <c r="E86" s="20">
        <v>2016103</v>
      </c>
      <c r="F86" s="20">
        <v>18727399</v>
      </c>
      <c r="G86" s="20">
        <v>309558</v>
      </c>
      <c r="H86" s="20">
        <v>723065</v>
      </c>
      <c r="I86" s="20">
        <v>7402535</v>
      </c>
      <c r="J86" s="20">
        <v>1035879</v>
      </c>
      <c r="K86" s="20">
        <v>1293038</v>
      </c>
      <c r="L86" s="20">
        <v>11324864</v>
      </c>
    </row>
    <row r="87" spans="2:12" x14ac:dyDescent="0.2">
      <c r="B87" s="33">
        <v>38991</v>
      </c>
      <c r="C87" s="20">
        <v>1257539</v>
      </c>
      <c r="D87" s="20">
        <v>1257539</v>
      </c>
      <c r="E87" s="20">
        <v>1923289</v>
      </c>
      <c r="F87" s="20">
        <v>17375225</v>
      </c>
      <c r="G87" s="20">
        <v>298473</v>
      </c>
      <c r="H87" s="20">
        <v>719862</v>
      </c>
      <c r="I87" s="20">
        <v>7106030</v>
      </c>
      <c r="J87" s="20">
        <v>959066</v>
      </c>
      <c r="K87" s="20">
        <v>1203427</v>
      </c>
      <c r="L87" s="20">
        <v>10269195</v>
      </c>
    </row>
    <row r="88" spans="2:12" x14ac:dyDescent="0.2">
      <c r="B88" s="33">
        <v>39022</v>
      </c>
      <c r="C88" s="20">
        <v>788857</v>
      </c>
      <c r="D88" s="20">
        <v>788857</v>
      </c>
      <c r="E88" s="20">
        <v>1341715</v>
      </c>
      <c r="F88" s="20">
        <v>13435281</v>
      </c>
      <c r="G88" s="20">
        <v>247544</v>
      </c>
      <c r="H88" s="20">
        <v>656007</v>
      </c>
      <c r="I88" s="20">
        <v>6486130</v>
      </c>
      <c r="J88" s="20">
        <v>541313</v>
      </c>
      <c r="K88" s="20">
        <v>685708</v>
      </c>
      <c r="L88" s="20">
        <v>6949151</v>
      </c>
    </row>
    <row r="89" spans="2:12" x14ac:dyDescent="0.2">
      <c r="B89" s="33">
        <v>39052</v>
      </c>
      <c r="C89" s="20">
        <v>733189</v>
      </c>
      <c r="D89" s="20">
        <v>733189</v>
      </c>
      <c r="E89" s="20">
        <v>1284204</v>
      </c>
      <c r="F89" s="20">
        <v>13060590</v>
      </c>
      <c r="G89" s="20">
        <v>245009</v>
      </c>
      <c r="H89" s="20">
        <v>653469</v>
      </c>
      <c r="I89" s="20">
        <v>6274384</v>
      </c>
      <c r="J89" s="20">
        <v>488180</v>
      </c>
      <c r="K89" s="20">
        <v>630735</v>
      </c>
      <c r="L89" s="20">
        <v>6786206</v>
      </c>
    </row>
    <row r="90" spans="2:12" x14ac:dyDescent="0.2">
      <c r="B90" s="33">
        <v>39083</v>
      </c>
      <c r="C90" s="20">
        <v>694318</v>
      </c>
      <c r="D90" s="20">
        <v>694318</v>
      </c>
      <c r="E90" s="20">
        <v>1198760</v>
      </c>
      <c r="F90" s="20">
        <v>12347552</v>
      </c>
      <c r="G90" s="20">
        <v>215588</v>
      </c>
      <c r="H90" s="20">
        <v>584177</v>
      </c>
      <c r="I90" s="20">
        <v>5701713</v>
      </c>
      <c r="J90" s="20">
        <v>478730</v>
      </c>
      <c r="K90" s="20">
        <v>614583</v>
      </c>
      <c r="L90" s="20">
        <v>6645839</v>
      </c>
    </row>
    <row r="91" spans="2:12" x14ac:dyDescent="0.2">
      <c r="B91" s="33">
        <v>39114</v>
      </c>
      <c r="C91" s="20">
        <v>737707</v>
      </c>
      <c r="D91" s="20">
        <v>737707</v>
      </c>
      <c r="E91" s="20">
        <v>1282687</v>
      </c>
      <c r="F91" s="20">
        <v>12811354</v>
      </c>
      <c r="G91" s="20">
        <v>231965</v>
      </c>
      <c r="H91" s="20">
        <v>627920</v>
      </c>
      <c r="I91" s="20">
        <v>6048722</v>
      </c>
      <c r="J91" s="20">
        <v>505742</v>
      </c>
      <c r="K91" s="20">
        <v>654767</v>
      </c>
      <c r="L91" s="20">
        <v>6762632</v>
      </c>
    </row>
    <row r="92" spans="2:12" x14ac:dyDescent="0.2">
      <c r="B92" s="33">
        <v>39142</v>
      </c>
      <c r="C92" s="20">
        <v>973013</v>
      </c>
      <c r="D92" s="20">
        <v>973013</v>
      </c>
      <c r="E92" s="20">
        <v>1659097</v>
      </c>
      <c r="F92" s="20">
        <v>15870995</v>
      </c>
      <c r="G92" s="20">
        <v>286303</v>
      </c>
      <c r="H92" s="20">
        <v>773218</v>
      </c>
      <c r="I92" s="20">
        <v>7277040</v>
      </c>
      <c r="J92" s="20">
        <v>686710</v>
      </c>
      <c r="K92" s="20">
        <v>885879</v>
      </c>
      <c r="L92" s="20">
        <v>8593955</v>
      </c>
    </row>
    <row r="93" spans="2:12" x14ac:dyDescent="0.2">
      <c r="B93" s="33">
        <v>39173</v>
      </c>
      <c r="C93" s="20">
        <v>1174704</v>
      </c>
      <c r="D93" s="20">
        <v>1174704</v>
      </c>
      <c r="E93" s="20">
        <v>1913205</v>
      </c>
      <c r="F93" s="20">
        <v>16890810</v>
      </c>
      <c r="G93" s="20">
        <v>296346</v>
      </c>
      <c r="H93" s="20">
        <v>784135</v>
      </c>
      <c r="I93" s="20">
        <v>7318540</v>
      </c>
      <c r="J93" s="20">
        <v>878358</v>
      </c>
      <c r="K93" s="20">
        <v>1129070</v>
      </c>
      <c r="L93" s="20">
        <v>9572270</v>
      </c>
    </row>
    <row r="94" spans="2:12" x14ac:dyDescent="0.2">
      <c r="B94" s="33">
        <v>39203</v>
      </c>
      <c r="C94" s="20">
        <v>1271786</v>
      </c>
      <c r="D94" s="20">
        <v>1271786</v>
      </c>
      <c r="E94" s="20">
        <v>2074306</v>
      </c>
      <c r="F94" s="20">
        <v>17983542</v>
      </c>
      <c r="G94" s="20">
        <v>305836</v>
      </c>
      <c r="H94" s="20">
        <v>809821</v>
      </c>
      <c r="I94" s="20">
        <v>7621153</v>
      </c>
      <c r="J94" s="20">
        <v>965950</v>
      </c>
      <c r="K94" s="20">
        <v>1264485</v>
      </c>
      <c r="L94" s="20">
        <v>10362389</v>
      </c>
    </row>
    <row r="95" spans="2:12" x14ac:dyDescent="0.2">
      <c r="B95" s="33">
        <v>39234</v>
      </c>
      <c r="C95" s="20">
        <v>1340075</v>
      </c>
      <c r="D95" s="20">
        <v>1340075</v>
      </c>
      <c r="E95" s="20">
        <v>2102650</v>
      </c>
      <c r="F95" s="20">
        <v>19499552</v>
      </c>
      <c r="G95" s="20">
        <v>308941</v>
      </c>
      <c r="H95" s="20">
        <v>791965</v>
      </c>
      <c r="I95" s="20">
        <v>7870695</v>
      </c>
      <c r="J95" s="20">
        <v>1031134</v>
      </c>
      <c r="K95" s="20">
        <v>1310685</v>
      </c>
      <c r="L95" s="20">
        <v>11628857</v>
      </c>
    </row>
    <row r="96" spans="2:12" x14ac:dyDescent="0.2">
      <c r="B96" s="33">
        <v>39264</v>
      </c>
      <c r="C96" s="20">
        <v>1517652</v>
      </c>
      <c r="D96" s="20">
        <v>1517652</v>
      </c>
      <c r="E96" s="20">
        <v>2361857</v>
      </c>
      <c r="F96" s="20">
        <v>22157424</v>
      </c>
      <c r="G96" s="20">
        <v>358421</v>
      </c>
      <c r="H96" s="20">
        <v>887766</v>
      </c>
      <c r="I96" s="20">
        <v>8760512</v>
      </c>
      <c r="J96" s="20">
        <v>1159231</v>
      </c>
      <c r="K96" s="20">
        <v>1474091</v>
      </c>
      <c r="L96" s="20">
        <v>13396912</v>
      </c>
    </row>
    <row r="97" spans="2:12" x14ac:dyDescent="0.2">
      <c r="B97" s="33">
        <v>39295</v>
      </c>
      <c r="C97" s="20">
        <v>1543597</v>
      </c>
      <c r="D97" s="20">
        <v>1543597</v>
      </c>
      <c r="E97" s="20">
        <v>2437887</v>
      </c>
      <c r="F97" s="20">
        <v>22679330</v>
      </c>
      <c r="G97" s="20">
        <v>381769</v>
      </c>
      <c r="H97" s="20">
        <v>941541</v>
      </c>
      <c r="I97" s="20">
        <v>8843142</v>
      </c>
      <c r="J97" s="20">
        <v>1161828</v>
      </c>
      <c r="K97" s="20">
        <v>1496346</v>
      </c>
      <c r="L97" s="20">
        <v>13836188</v>
      </c>
    </row>
    <row r="98" spans="2:12" x14ac:dyDescent="0.2">
      <c r="B98" s="33">
        <v>39326</v>
      </c>
      <c r="C98" s="20">
        <v>1425396</v>
      </c>
      <c r="D98" s="20">
        <v>1425396</v>
      </c>
      <c r="E98" s="20">
        <v>2256423</v>
      </c>
      <c r="F98" s="20">
        <v>20550603</v>
      </c>
      <c r="G98" s="20">
        <v>320446</v>
      </c>
      <c r="H98" s="20">
        <v>842237</v>
      </c>
      <c r="I98" s="20">
        <v>8063350</v>
      </c>
      <c r="J98" s="20">
        <v>1104950</v>
      </c>
      <c r="K98" s="20">
        <v>1414186</v>
      </c>
      <c r="L98" s="20">
        <v>12487253</v>
      </c>
    </row>
    <row r="99" spans="2:12" x14ac:dyDescent="0.2">
      <c r="B99" s="33">
        <v>39356</v>
      </c>
      <c r="C99" s="20">
        <v>1281526</v>
      </c>
      <c r="D99" s="20">
        <v>1281526</v>
      </c>
      <c r="E99" s="20">
        <v>2090586</v>
      </c>
      <c r="F99" s="20">
        <v>18840648</v>
      </c>
      <c r="G99" s="20">
        <v>307712</v>
      </c>
      <c r="H99" s="20">
        <v>815808</v>
      </c>
      <c r="I99" s="20">
        <v>7706904</v>
      </c>
      <c r="J99" s="20">
        <v>973814</v>
      </c>
      <c r="K99" s="20">
        <v>1274778</v>
      </c>
      <c r="L99" s="20">
        <v>11133744</v>
      </c>
    </row>
    <row r="100" spans="2:12" x14ac:dyDescent="0.2">
      <c r="B100" s="33">
        <v>39387</v>
      </c>
      <c r="C100" s="20">
        <v>825608</v>
      </c>
      <c r="D100" s="20">
        <v>825608</v>
      </c>
      <c r="E100" s="20">
        <v>1446150</v>
      </c>
      <c r="F100" s="20">
        <v>14831081</v>
      </c>
      <c r="G100" s="20">
        <v>258879</v>
      </c>
      <c r="H100" s="20">
        <v>723093</v>
      </c>
      <c r="I100" s="20">
        <v>7006542</v>
      </c>
      <c r="J100" s="20">
        <v>566729</v>
      </c>
      <c r="K100" s="20">
        <v>723057</v>
      </c>
      <c r="L100" s="20">
        <v>7824539</v>
      </c>
    </row>
    <row r="101" spans="2:12" x14ac:dyDescent="0.2">
      <c r="B101" s="33">
        <v>39417</v>
      </c>
      <c r="C101" s="20">
        <v>761581</v>
      </c>
      <c r="D101" s="20">
        <v>761581</v>
      </c>
      <c r="E101" s="20">
        <v>1378238</v>
      </c>
      <c r="F101" s="20">
        <v>14047315</v>
      </c>
      <c r="G101" s="20">
        <v>254065</v>
      </c>
      <c r="H101" s="20">
        <v>713879</v>
      </c>
      <c r="I101" s="20">
        <v>6582298</v>
      </c>
      <c r="J101" s="20">
        <v>507516</v>
      </c>
      <c r="K101" s="20">
        <v>664359</v>
      </c>
      <c r="L101" s="20">
        <v>7465017</v>
      </c>
    </row>
    <row r="102" spans="2:12" x14ac:dyDescent="0.2">
      <c r="B102" s="33">
        <v>39448</v>
      </c>
      <c r="C102" s="20">
        <v>695240</v>
      </c>
      <c r="D102" s="20">
        <v>695240</v>
      </c>
      <c r="E102" s="20">
        <v>1249661</v>
      </c>
      <c r="F102" s="20">
        <v>13204446</v>
      </c>
      <c r="G102" s="20">
        <v>212250</v>
      </c>
      <c r="H102" s="20">
        <v>627768</v>
      </c>
      <c r="I102" s="20">
        <v>6086560</v>
      </c>
      <c r="J102" s="20">
        <v>482990</v>
      </c>
      <c r="K102" s="20">
        <v>621893</v>
      </c>
      <c r="L102" s="20">
        <v>7117886</v>
      </c>
    </row>
    <row r="103" spans="2:12" x14ac:dyDescent="0.2">
      <c r="B103" s="33">
        <v>39479</v>
      </c>
      <c r="C103" s="20">
        <v>764457</v>
      </c>
      <c r="D103" s="20">
        <v>764457</v>
      </c>
      <c r="E103" s="20">
        <v>1380360</v>
      </c>
      <c r="F103" s="20">
        <v>14109714</v>
      </c>
      <c r="G103" s="20">
        <v>231666</v>
      </c>
      <c r="H103" s="20">
        <v>695949</v>
      </c>
      <c r="I103" s="20">
        <v>6639016</v>
      </c>
      <c r="J103" s="20">
        <v>532791</v>
      </c>
      <c r="K103" s="20">
        <v>684411</v>
      </c>
      <c r="L103" s="20">
        <v>7470698</v>
      </c>
    </row>
    <row r="104" spans="2:12" x14ac:dyDescent="0.2">
      <c r="B104" s="33">
        <v>39508</v>
      </c>
      <c r="C104" s="20">
        <v>993844</v>
      </c>
      <c r="D104" s="20">
        <v>993844</v>
      </c>
      <c r="E104" s="20">
        <v>1747123</v>
      </c>
      <c r="F104" s="20">
        <v>16956408</v>
      </c>
      <c r="G104" s="20">
        <v>282458</v>
      </c>
      <c r="H104" s="20">
        <v>824452</v>
      </c>
      <c r="I104" s="20">
        <v>7455063</v>
      </c>
      <c r="J104" s="20">
        <v>711386</v>
      </c>
      <c r="K104" s="20">
        <v>922671</v>
      </c>
      <c r="L104" s="20">
        <v>9501345</v>
      </c>
    </row>
    <row r="105" spans="2:12" x14ac:dyDescent="0.2">
      <c r="B105" s="33">
        <v>39539</v>
      </c>
      <c r="C105" s="20">
        <v>1075922</v>
      </c>
      <c r="D105" s="20">
        <v>1075922</v>
      </c>
      <c r="E105" s="20">
        <v>1836671</v>
      </c>
      <c r="F105" s="20">
        <v>16489358</v>
      </c>
      <c r="G105" s="20">
        <v>253514</v>
      </c>
      <c r="H105" s="20">
        <v>770464</v>
      </c>
      <c r="I105" s="20">
        <v>7175428</v>
      </c>
      <c r="J105" s="20">
        <v>822408</v>
      </c>
      <c r="K105" s="20">
        <v>1066207</v>
      </c>
      <c r="L105" s="20">
        <v>9313930</v>
      </c>
    </row>
    <row r="106" spans="2:12" x14ac:dyDescent="0.2">
      <c r="B106" s="33">
        <v>39569</v>
      </c>
      <c r="C106" s="20">
        <v>1255668</v>
      </c>
      <c r="D106" s="20">
        <v>1255668</v>
      </c>
      <c r="E106" s="20">
        <v>2019860</v>
      </c>
      <c r="F106" s="20">
        <v>18393892</v>
      </c>
      <c r="G106" s="20">
        <v>251051</v>
      </c>
      <c r="H106" s="20">
        <v>749842</v>
      </c>
      <c r="I106" s="20">
        <v>7215714</v>
      </c>
      <c r="J106" s="20">
        <v>1004617</v>
      </c>
      <c r="K106" s="20">
        <v>1270018</v>
      </c>
      <c r="L106" s="20">
        <v>11178178</v>
      </c>
    </row>
    <row r="107" spans="2:12" x14ac:dyDescent="0.2">
      <c r="B107" s="33">
        <v>39600</v>
      </c>
      <c r="C107" s="20">
        <v>1286135</v>
      </c>
      <c r="D107" s="20">
        <v>1286135</v>
      </c>
      <c r="E107" s="20">
        <v>2020955</v>
      </c>
      <c r="F107" s="20">
        <v>19193911</v>
      </c>
      <c r="G107" s="20">
        <v>242057</v>
      </c>
      <c r="H107" s="20">
        <v>715855</v>
      </c>
      <c r="I107" s="20">
        <v>7385016</v>
      </c>
      <c r="J107" s="20">
        <v>1044078</v>
      </c>
      <c r="K107" s="20">
        <v>1305100</v>
      </c>
      <c r="L107" s="20">
        <v>11808895</v>
      </c>
    </row>
    <row r="108" spans="2:12" x14ac:dyDescent="0.2">
      <c r="B108" s="33">
        <v>39630</v>
      </c>
      <c r="C108" s="20">
        <v>1433920</v>
      </c>
      <c r="D108" s="20">
        <v>1433920</v>
      </c>
      <c r="E108" s="20">
        <v>2193773</v>
      </c>
      <c r="F108" s="20">
        <v>21371531</v>
      </c>
      <c r="G108" s="20">
        <v>279553</v>
      </c>
      <c r="H108" s="20">
        <v>765654</v>
      </c>
      <c r="I108" s="20">
        <v>7972114</v>
      </c>
      <c r="J108" s="20">
        <v>1154367</v>
      </c>
      <c r="K108" s="20">
        <v>1428119</v>
      </c>
      <c r="L108" s="20">
        <v>13399417</v>
      </c>
    </row>
    <row r="109" spans="2:12" x14ac:dyDescent="0.2">
      <c r="B109" s="33">
        <v>39661</v>
      </c>
      <c r="C109" s="20">
        <v>1508027</v>
      </c>
      <c r="D109" s="20">
        <v>1508027</v>
      </c>
      <c r="E109" s="20">
        <v>2293634</v>
      </c>
      <c r="F109" s="20">
        <v>22142562</v>
      </c>
      <c r="G109" s="20">
        <v>301521</v>
      </c>
      <c r="H109" s="20">
        <v>791029</v>
      </c>
      <c r="I109" s="20">
        <v>7983110</v>
      </c>
      <c r="J109" s="20">
        <v>1206506</v>
      </c>
      <c r="K109" s="20">
        <v>1502605</v>
      </c>
      <c r="L109" s="20">
        <v>14159452</v>
      </c>
    </row>
    <row r="110" spans="2:12" x14ac:dyDescent="0.2">
      <c r="B110" s="33">
        <v>39692</v>
      </c>
      <c r="C110" s="20">
        <v>1266900</v>
      </c>
      <c r="D110" s="20">
        <v>1266900</v>
      </c>
      <c r="E110" s="20">
        <v>1971916</v>
      </c>
      <c r="F110" s="20">
        <v>18735608</v>
      </c>
      <c r="G110" s="20">
        <v>218576</v>
      </c>
      <c r="H110" s="20">
        <v>663697</v>
      </c>
      <c r="I110" s="20">
        <v>6780070</v>
      </c>
      <c r="J110" s="20">
        <v>1048324</v>
      </c>
      <c r="K110" s="20">
        <v>1308219</v>
      </c>
      <c r="L110" s="20">
        <v>11955538</v>
      </c>
    </row>
    <row r="111" spans="2:12" x14ac:dyDescent="0.2">
      <c r="B111" s="33">
        <v>39722</v>
      </c>
      <c r="C111" s="20">
        <v>1162366</v>
      </c>
      <c r="D111" s="20">
        <v>1162366</v>
      </c>
      <c r="E111" s="20">
        <v>1797365</v>
      </c>
      <c r="F111" s="20">
        <v>16785255</v>
      </c>
      <c r="G111" s="20">
        <v>205942</v>
      </c>
      <c r="H111" s="20">
        <v>616383</v>
      </c>
      <c r="I111" s="20">
        <v>6294798</v>
      </c>
      <c r="J111" s="20">
        <v>956424</v>
      </c>
      <c r="K111" s="20">
        <v>1180982</v>
      </c>
      <c r="L111" s="20">
        <v>10490457</v>
      </c>
    </row>
    <row r="112" spans="2:12" x14ac:dyDescent="0.2">
      <c r="B112" s="33">
        <v>39753</v>
      </c>
      <c r="C112" s="20">
        <v>697621</v>
      </c>
      <c r="D112" s="20">
        <v>697621</v>
      </c>
      <c r="E112" s="20">
        <v>1170604</v>
      </c>
      <c r="F112" s="20">
        <v>12712575</v>
      </c>
      <c r="G112" s="20">
        <v>179897</v>
      </c>
      <c r="H112" s="20">
        <v>554479</v>
      </c>
      <c r="I112" s="20">
        <v>5639216</v>
      </c>
      <c r="J112" s="20">
        <v>517724</v>
      </c>
      <c r="K112" s="20">
        <v>616125</v>
      </c>
      <c r="L112" s="20">
        <v>7073359</v>
      </c>
    </row>
    <row r="113" spans="2:12" x14ac:dyDescent="0.2">
      <c r="B113" s="33">
        <v>39783</v>
      </c>
      <c r="C113" s="20">
        <v>612805</v>
      </c>
      <c r="D113" s="20">
        <v>612805</v>
      </c>
      <c r="E113" s="20">
        <v>1081357</v>
      </c>
      <c r="F113" s="20">
        <v>12127944</v>
      </c>
      <c r="G113" s="20">
        <v>175345</v>
      </c>
      <c r="H113" s="20">
        <v>554207</v>
      </c>
      <c r="I113" s="20">
        <v>5516150</v>
      </c>
      <c r="J113" s="20">
        <v>437460</v>
      </c>
      <c r="K113" s="20">
        <v>527150</v>
      </c>
      <c r="L113" s="20">
        <v>6611794</v>
      </c>
    </row>
    <row r="114" spans="2:12" x14ac:dyDescent="0.2">
      <c r="B114" s="33">
        <v>39814</v>
      </c>
      <c r="C114" s="20">
        <v>562111</v>
      </c>
      <c r="D114" s="20">
        <v>562111</v>
      </c>
      <c r="E114" s="20">
        <v>962650</v>
      </c>
      <c r="F114" s="20">
        <v>10945942</v>
      </c>
      <c r="G114" s="20">
        <v>150336</v>
      </c>
      <c r="H114" s="20">
        <v>465890</v>
      </c>
      <c r="I114" s="20">
        <v>4677699</v>
      </c>
      <c r="J114" s="20">
        <v>411775</v>
      </c>
      <c r="K114" s="20">
        <v>496760</v>
      </c>
      <c r="L114" s="20">
        <v>6268243</v>
      </c>
    </row>
    <row r="115" spans="2:12" x14ac:dyDescent="0.2">
      <c r="B115" s="33">
        <v>39845</v>
      </c>
      <c r="C115" s="20">
        <v>605727</v>
      </c>
      <c r="D115" s="20">
        <v>605727</v>
      </c>
      <c r="E115" s="20">
        <v>1058431</v>
      </c>
      <c r="F115" s="20">
        <v>11513008</v>
      </c>
      <c r="G115" s="20">
        <v>166418</v>
      </c>
      <c r="H115" s="20">
        <v>530861</v>
      </c>
      <c r="I115" s="20">
        <v>5266606</v>
      </c>
      <c r="J115" s="20">
        <v>439309</v>
      </c>
      <c r="K115" s="20">
        <v>527570</v>
      </c>
      <c r="L115" s="20">
        <v>6246402</v>
      </c>
    </row>
    <row r="116" spans="2:12" x14ac:dyDescent="0.2">
      <c r="B116" s="33">
        <v>39873</v>
      </c>
      <c r="C116" s="20">
        <v>787583</v>
      </c>
      <c r="D116" s="20">
        <v>787583</v>
      </c>
      <c r="E116" s="20">
        <v>1342317</v>
      </c>
      <c r="F116" s="20">
        <v>13742778</v>
      </c>
      <c r="G116" s="20">
        <v>199504</v>
      </c>
      <c r="H116" s="20">
        <v>639027</v>
      </c>
      <c r="I116" s="20">
        <v>6098343</v>
      </c>
      <c r="J116" s="20">
        <v>588079</v>
      </c>
      <c r="K116" s="20">
        <v>703290</v>
      </c>
      <c r="L116" s="20">
        <v>7644435</v>
      </c>
    </row>
    <row r="117" spans="2:12" x14ac:dyDescent="0.2">
      <c r="B117" s="33">
        <v>39904</v>
      </c>
      <c r="C117" s="20">
        <v>1022033</v>
      </c>
      <c r="D117" s="20">
        <v>1022033</v>
      </c>
      <c r="E117" s="20">
        <v>1659152</v>
      </c>
      <c r="F117" s="20">
        <v>15671215</v>
      </c>
      <c r="G117" s="20">
        <v>219481</v>
      </c>
      <c r="H117" s="20">
        <v>675662</v>
      </c>
      <c r="I117" s="20">
        <v>6504782</v>
      </c>
      <c r="J117" s="20">
        <v>802552</v>
      </c>
      <c r="K117" s="20">
        <v>983490</v>
      </c>
      <c r="L117" s="20">
        <v>9166433</v>
      </c>
    </row>
    <row r="118" spans="2:12" x14ac:dyDescent="0.2">
      <c r="B118" s="33">
        <v>39934</v>
      </c>
      <c r="C118" s="20">
        <v>1137479</v>
      </c>
      <c r="D118" s="20">
        <v>1137479</v>
      </c>
      <c r="E118" s="20">
        <v>1776831</v>
      </c>
      <c r="F118" s="20">
        <v>16203852</v>
      </c>
      <c r="G118" s="20">
        <v>195683</v>
      </c>
      <c r="H118" s="20">
        <v>627258</v>
      </c>
      <c r="I118" s="20">
        <v>6275871</v>
      </c>
      <c r="J118" s="20">
        <v>941796</v>
      </c>
      <c r="K118" s="20">
        <v>1149573</v>
      </c>
      <c r="L118" s="20">
        <v>9927981</v>
      </c>
    </row>
    <row r="119" spans="2:12" x14ac:dyDescent="0.2">
      <c r="B119" s="33">
        <v>39965</v>
      </c>
      <c r="C119" s="20">
        <v>1172924</v>
      </c>
      <c r="D119" s="20">
        <v>1172924</v>
      </c>
      <c r="E119" s="20">
        <v>1799002</v>
      </c>
      <c r="F119" s="20">
        <v>17522046</v>
      </c>
      <c r="G119" s="20">
        <v>200518</v>
      </c>
      <c r="H119" s="20">
        <v>616639</v>
      </c>
      <c r="I119" s="20">
        <v>6706528</v>
      </c>
      <c r="J119" s="20">
        <v>972406</v>
      </c>
      <c r="K119" s="20">
        <v>1182363</v>
      </c>
      <c r="L119" s="20">
        <v>10815518</v>
      </c>
    </row>
    <row r="120" spans="2:12" x14ac:dyDescent="0.2">
      <c r="B120" s="33">
        <v>39995</v>
      </c>
      <c r="C120" s="20">
        <v>1336098</v>
      </c>
      <c r="D120" s="20">
        <v>1336098</v>
      </c>
      <c r="E120" s="20">
        <v>2051274</v>
      </c>
      <c r="F120" s="20">
        <v>20351192</v>
      </c>
      <c r="G120" s="20">
        <v>226331</v>
      </c>
      <c r="H120" s="20">
        <v>688576</v>
      </c>
      <c r="I120" s="20">
        <v>7769690</v>
      </c>
      <c r="J120" s="20">
        <v>1109767</v>
      </c>
      <c r="K120" s="20">
        <v>1362698</v>
      </c>
      <c r="L120" s="20">
        <v>12581502</v>
      </c>
    </row>
    <row r="121" spans="2:12" x14ac:dyDescent="0.2">
      <c r="B121" s="33">
        <v>40026</v>
      </c>
      <c r="C121" s="20">
        <v>1376053</v>
      </c>
      <c r="D121" s="20">
        <v>1376053</v>
      </c>
      <c r="E121" s="20">
        <v>2098216</v>
      </c>
      <c r="F121" s="20">
        <v>20938936</v>
      </c>
      <c r="G121" s="20">
        <v>231300</v>
      </c>
      <c r="H121" s="20">
        <v>686073</v>
      </c>
      <c r="I121" s="20">
        <v>7870750</v>
      </c>
      <c r="J121" s="20">
        <v>1144753</v>
      </c>
      <c r="K121" s="20">
        <v>1412143</v>
      </c>
      <c r="L121" s="20">
        <v>13068186</v>
      </c>
    </row>
    <row r="122" spans="2:12" x14ac:dyDescent="0.2">
      <c r="B122" s="33">
        <v>40057</v>
      </c>
      <c r="C122" s="20">
        <v>1198300</v>
      </c>
      <c r="D122" s="20">
        <v>1198300</v>
      </c>
      <c r="E122" s="20">
        <v>1846537</v>
      </c>
      <c r="F122" s="20">
        <v>17775240</v>
      </c>
      <c r="G122" s="20">
        <v>191571</v>
      </c>
      <c r="H122" s="20">
        <v>615107</v>
      </c>
      <c r="I122" s="20">
        <v>6691706</v>
      </c>
      <c r="J122" s="20">
        <v>1006729</v>
      </c>
      <c r="K122" s="20">
        <v>1231430</v>
      </c>
      <c r="L122" s="20">
        <v>11083534</v>
      </c>
    </row>
    <row r="123" spans="2:12" x14ac:dyDescent="0.2">
      <c r="B123" s="33">
        <v>40087</v>
      </c>
      <c r="C123" s="20">
        <v>1098934</v>
      </c>
      <c r="D123" s="20">
        <v>1098934</v>
      </c>
      <c r="E123" s="20">
        <v>1720903</v>
      </c>
      <c r="F123" s="20">
        <v>16339425</v>
      </c>
      <c r="G123" s="20">
        <v>191248</v>
      </c>
      <c r="H123" s="20">
        <v>609419</v>
      </c>
      <c r="I123" s="20">
        <v>6281888</v>
      </c>
      <c r="J123" s="20">
        <v>907686</v>
      </c>
      <c r="K123" s="20">
        <v>1111484</v>
      </c>
      <c r="L123" s="20">
        <v>10057537</v>
      </c>
    </row>
    <row r="124" spans="2:12" x14ac:dyDescent="0.2">
      <c r="B124" s="33">
        <v>40118</v>
      </c>
      <c r="C124" s="20">
        <v>654281</v>
      </c>
      <c r="D124" s="20">
        <v>654281</v>
      </c>
      <c r="E124" s="20">
        <v>1149629</v>
      </c>
      <c r="F124" s="20">
        <v>12617039</v>
      </c>
      <c r="G124" s="20">
        <v>169694</v>
      </c>
      <c r="H124" s="20">
        <v>556230</v>
      </c>
      <c r="I124" s="20">
        <v>5705785</v>
      </c>
      <c r="J124" s="20">
        <v>484587</v>
      </c>
      <c r="K124" s="20">
        <v>593399</v>
      </c>
      <c r="L124" s="20">
        <v>6911254</v>
      </c>
    </row>
    <row r="125" spans="2:12" x14ac:dyDescent="0.2">
      <c r="B125" s="33">
        <v>40148</v>
      </c>
      <c r="C125" s="20">
        <v>619689</v>
      </c>
      <c r="D125" s="20">
        <v>619689</v>
      </c>
      <c r="E125" s="20">
        <v>1111096</v>
      </c>
      <c r="F125" s="20">
        <v>12377838</v>
      </c>
      <c r="G125" s="20">
        <v>183702</v>
      </c>
      <c r="H125" s="20">
        <v>568104</v>
      </c>
      <c r="I125" s="20">
        <v>5723948</v>
      </c>
      <c r="J125" s="20">
        <v>435987</v>
      </c>
      <c r="K125" s="20">
        <v>542992</v>
      </c>
      <c r="L125" s="20">
        <v>6653890</v>
      </c>
    </row>
    <row r="126" spans="2:12" x14ac:dyDescent="0.2">
      <c r="B126" s="33">
        <v>40179</v>
      </c>
      <c r="C126" s="20">
        <v>543428</v>
      </c>
      <c r="D126" s="20">
        <v>543428</v>
      </c>
      <c r="E126" s="20">
        <v>961278</v>
      </c>
      <c r="F126" s="20">
        <v>11310602</v>
      </c>
      <c r="G126" s="20">
        <v>154353</v>
      </c>
      <c r="H126" s="20">
        <v>487064</v>
      </c>
      <c r="I126" s="20">
        <v>4978728</v>
      </c>
      <c r="J126" s="20">
        <v>389075</v>
      </c>
      <c r="K126" s="20">
        <v>474214</v>
      </c>
      <c r="L126" s="20">
        <v>6331874</v>
      </c>
    </row>
    <row r="127" spans="2:12" x14ac:dyDescent="0.2">
      <c r="B127" s="33">
        <v>40210</v>
      </c>
      <c r="C127" s="20">
        <v>601056</v>
      </c>
      <c r="D127" s="20">
        <v>601056</v>
      </c>
      <c r="E127" s="20">
        <v>1082227</v>
      </c>
      <c r="F127" s="20">
        <v>11677101</v>
      </c>
      <c r="G127" s="20">
        <v>171079</v>
      </c>
      <c r="H127" s="20">
        <v>559030</v>
      </c>
      <c r="I127" s="20">
        <v>5363147</v>
      </c>
      <c r="J127" s="20">
        <v>429977</v>
      </c>
      <c r="K127" s="20">
        <v>523197</v>
      </c>
      <c r="L127" s="20">
        <v>6313954</v>
      </c>
    </row>
    <row r="128" spans="2:12" x14ac:dyDescent="0.2">
      <c r="B128" s="33">
        <v>40238</v>
      </c>
      <c r="C128" s="20">
        <v>792100</v>
      </c>
      <c r="D128" s="20">
        <v>792100</v>
      </c>
      <c r="E128" s="20">
        <v>1416139</v>
      </c>
      <c r="F128" s="20">
        <v>14500326</v>
      </c>
      <c r="G128" s="20">
        <v>208782</v>
      </c>
      <c r="H128" s="20">
        <v>689512</v>
      </c>
      <c r="I128" s="20">
        <v>6426437</v>
      </c>
      <c r="J128" s="20">
        <v>583318</v>
      </c>
      <c r="K128" s="20">
        <v>726627</v>
      </c>
      <c r="L128" s="20">
        <v>8073889</v>
      </c>
    </row>
    <row r="129" spans="2:14" x14ac:dyDescent="0.2">
      <c r="B129" s="33">
        <v>40269</v>
      </c>
      <c r="C129" s="20">
        <v>892656</v>
      </c>
      <c r="D129" s="20">
        <v>892656</v>
      </c>
      <c r="E129" s="20">
        <v>1524204</v>
      </c>
      <c r="F129" s="20">
        <v>14323267</v>
      </c>
      <c r="G129" s="20">
        <v>208947</v>
      </c>
      <c r="H129" s="20">
        <v>661650</v>
      </c>
      <c r="I129" s="20">
        <v>6288995</v>
      </c>
      <c r="J129" s="20">
        <v>683709</v>
      </c>
      <c r="K129" s="20">
        <v>862554</v>
      </c>
      <c r="L129" s="20">
        <v>8034272</v>
      </c>
    </row>
    <row r="130" spans="2:14" x14ac:dyDescent="0.2">
      <c r="B130" s="33">
        <v>40299</v>
      </c>
      <c r="C130" s="20">
        <v>1124146</v>
      </c>
      <c r="D130" s="20">
        <v>1124146</v>
      </c>
      <c r="E130" s="20">
        <v>1752667</v>
      </c>
      <c r="F130" s="20">
        <v>16726218</v>
      </c>
      <c r="G130" s="20">
        <v>203704</v>
      </c>
      <c r="H130" s="20">
        <v>629480</v>
      </c>
      <c r="I130" s="20">
        <v>6394585</v>
      </c>
      <c r="J130" s="20">
        <v>920442</v>
      </c>
      <c r="K130" s="20">
        <v>1123187</v>
      </c>
      <c r="L130" s="20">
        <v>10331633</v>
      </c>
    </row>
    <row r="131" spans="2:14" x14ac:dyDescent="0.2">
      <c r="B131" s="33">
        <v>40331</v>
      </c>
      <c r="C131" s="20">
        <v>1198337</v>
      </c>
      <c r="D131" s="20">
        <v>1198337</v>
      </c>
      <c r="E131" s="20">
        <v>1796671</v>
      </c>
      <c r="F131" s="20">
        <v>18126038</v>
      </c>
      <c r="G131" s="20">
        <v>211288</v>
      </c>
      <c r="H131" s="20">
        <v>600804</v>
      </c>
      <c r="I131" s="20">
        <v>6776266</v>
      </c>
      <c r="J131" s="20">
        <v>987049</v>
      </c>
      <c r="K131" s="20">
        <v>1195867</v>
      </c>
      <c r="L131" s="20">
        <v>11349772</v>
      </c>
    </row>
    <row r="132" spans="2:14" x14ac:dyDescent="0.2">
      <c r="B132" s="33">
        <v>40363</v>
      </c>
      <c r="C132" s="20">
        <v>1472428</v>
      </c>
      <c r="D132" s="20">
        <v>1472428</v>
      </c>
      <c r="E132" s="20">
        <v>2129738</v>
      </c>
      <c r="F132" s="20">
        <v>21115917</v>
      </c>
      <c r="G132" s="20">
        <v>259779</v>
      </c>
      <c r="H132" s="20">
        <v>677912</v>
      </c>
      <c r="I132" s="20">
        <v>7649192</v>
      </c>
      <c r="J132" s="20">
        <v>1212649</v>
      </c>
      <c r="K132" s="20">
        <v>1451826</v>
      </c>
      <c r="L132" s="20">
        <v>13466725</v>
      </c>
    </row>
    <row r="133" spans="2:14" x14ac:dyDescent="0.2">
      <c r="B133" s="33">
        <v>40395</v>
      </c>
      <c r="C133" s="20">
        <v>1495022</v>
      </c>
      <c r="D133" s="20">
        <v>1495022</v>
      </c>
      <c r="E133" s="20">
        <v>2178206</v>
      </c>
      <c r="F133" s="20">
        <v>21736102</v>
      </c>
      <c r="G133" s="20">
        <v>271124</v>
      </c>
      <c r="H133" s="20">
        <v>698779</v>
      </c>
      <c r="I133" s="20">
        <v>7756456</v>
      </c>
      <c r="J133" s="20">
        <v>1223898</v>
      </c>
      <c r="K133" s="20">
        <v>1479427</v>
      </c>
      <c r="L133" s="20">
        <v>13979646</v>
      </c>
    </row>
    <row r="134" spans="2:14" x14ac:dyDescent="0.2">
      <c r="B134" s="33">
        <v>40427</v>
      </c>
      <c r="C134" s="20">
        <v>1299143</v>
      </c>
      <c r="D134" s="20">
        <v>1299143</v>
      </c>
      <c r="E134" s="20">
        <v>1902267</v>
      </c>
      <c r="F134" s="20">
        <v>18809527</v>
      </c>
      <c r="G134" s="20">
        <v>237634</v>
      </c>
      <c r="H134" s="20">
        <v>631828</v>
      </c>
      <c r="I134" s="20">
        <v>6851938</v>
      </c>
      <c r="J134" s="20">
        <v>1061509</v>
      </c>
      <c r="K134" s="20">
        <v>1270439</v>
      </c>
      <c r="L134" s="20">
        <v>11957589</v>
      </c>
    </row>
    <row r="135" spans="2:14" x14ac:dyDescent="0.2">
      <c r="B135" s="33">
        <v>40458</v>
      </c>
      <c r="C135" s="20">
        <v>1270341</v>
      </c>
      <c r="D135" s="20">
        <v>1270341</v>
      </c>
      <c r="E135" s="20">
        <v>1889780</v>
      </c>
      <c r="F135" s="20">
        <v>17790027</v>
      </c>
      <c r="G135" s="20">
        <v>241720</v>
      </c>
      <c r="H135" s="20">
        <v>653870</v>
      </c>
      <c r="I135" s="20">
        <v>6690213</v>
      </c>
      <c r="J135" s="20">
        <v>1028621</v>
      </c>
      <c r="K135" s="20">
        <v>1235910</v>
      </c>
      <c r="L135" s="20">
        <v>11099814</v>
      </c>
    </row>
    <row r="136" spans="2:14" x14ac:dyDescent="0.2">
      <c r="B136" s="33">
        <v>40490</v>
      </c>
      <c r="C136" s="20">
        <v>709987</v>
      </c>
      <c r="D136" s="20">
        <v>709987</v>
      </c>
      <c r="E136" s="20">
        <v>1236314</v>
      </c>
      <c r="F136" s="20">
        <v>13306731</v>
      </c>
      <c r="G136" s="20">
        <v>195545</v>
      </c>
      <c r="H136" s="20">
        <v>592870</v>
      </c>
      <c r="I136" s="20">
        <v>5931882</v>
      </c>
      <c r="J136" s="20">
        <v>514442</v>
      </c>
      <c r="K136" s="20">
        <v>643444</v>
      </c>
      <c r="L136" s="20">
        <v>7374849</v>
      </c>
    </row>
    <row r="137" spans="2:14" x14ac:dyDescent="0.2">
      <c r="B137" s="33">
        <v>40521</v>
      </c>
      <c r="C137" s="20"/>
      <c r="D137" s="20">
        <v>597495</v>
      </c>
      <c r="E137" s="20">
        <v>1072118</v>
      </c>
      <c r="F137" s="20">
        <v>12130620</v>
      </c>
      <c r="G137" s="20">
        <v>183958</v>
      </c>
      <c r="H137" s="20">
        <v>548940</v>
      </c>
      <c r="I137" s="20">
        <v>5460235</v>
      </c>
      <c r="J137" s="20">
        <v>413537</v>
      </c>
      <c r="K137" s="20">
        <v>523178</v>
      </c>
      <c r="L137" s="20">
        <v>6670385</v>
      </c>
    </row>
    <row r="138" spans="2:14" x14ac:dyDescent="0.2">
      <c r="B138" s="33">
        <v>40544</v>
      </c>
      <c r="C138" s="19"/>
      <c r="D138" s="20">
        <v>583723</v>
      </c>
      <c r="E138" s="20">
        <v>1036915</v>
      </c>
      <c r="F138" s="20">
        <v>12035345</v>
      </c>
      <c r="G138" s="20">
        <v>168353</v>
      </c>
      <c r="H138" s="20">
        <v>511067</v>
      </c>
      <c r="I138" s="20">
        <v>5112749</v>
      </c>
      <c r="J138" s="20">
        <v>415370</v>
      </c>
      <c r="K138" s="20">
        <v>525848</v>
      </c>
      <c r="L138" s="20">
        <v>6922596</v>
      </c>
    </row>
    <row r="139" spans="2:14" x14ac:dyDescent="0.2">
      <c r="B139" s="33">
        <v>40575</v>
      </c>
      <c r="C139" s="19"/>
      <c r="D139" s="20">
        <v>632185</v>
      </c>
      <c r="E139" s="20">
        <v>1145422</v>
      </c>
      <c r="F139" s="20">
        <v>12249507</v>
      </c>
      <c r="G139" s="20">
        <v>174492</v>
      </c>
      <c r="H139" s="20">
        <v>569011</v>
      </c>
      <c r="I139" s="20">
        <v>5333422</v>
      </c>
      <c r="J139" s="20">
        <v>457693</v>
      </c>
      <c r="K139" s="20">
        <v>576411</v>
      </c>
      <c r="L139" s="20">
        <v>6916085</v>
      </c>
    </row>
    <row r="140" spans="2:14" x14ac:dyDescent="0.2">
      <c r="B140" s="33">
        <v>40604</v>
      </c>
      <c r="C140" s="19"/>
      <c r="D140" s="20">
        <v>861801</v>
      </c>
      <c r="E140" s="20">
        <v>1538660</v>
      </c>
      <c r="F140" s="20">
        <v>15198192</v>
      </c>
      <c r="G140" s="20">
        <v>214229</v>
      </c>
      <c r="H140" s="20">
        <v>720048</v>
      </c>
      <c r="I140" s="20">
        <v>6457646</v>
      </c>
      <c r="J140" s="20">
        <v>647572</v>
      </c>
      <c r="K140" s="20">
        <v>818612</v>
      </c>
      <c r="L140" s="20">
        <v>8740546</v>
      </c>
    </row>
    <row r="141" spans="2:14" x14ac:dyDescent="0.2">
      <c r="B141" s="33">
        <v>40636</v>
      </c>
      <c r="D141" s="20">
        <v>1193481</v>
      </c>
      <c r="E141" s="20">
        <v>1905616</v>
      </c>
      <c r="F141" s="20">
        <v>17284603</v>
      </c>
      <c r="G141" s="20">
        <v>241816</v>
      </c>
      <c r="H141" s="20">
        <v>740821</v>
      </c>
      <c r="I141" s="20">
        <v>6561043</v>
      </c>
      <c r="J141" s="20">
        <v>951665</v>
      </c>
      <c r="K141" s="20">
        <v>1164795</v>
      </c>
      <c r="L141" s="20">
        <v>10723560</v>
      </c>
      <c r="M141" s="20"/>
      <c r="N141" s="20"/>
    </row>
    <row r="142" spans="2:14" x14ac:dyDescent="0.2">
      <c r="B142" s="33">
        <v>40667</v>
      </c>
      <c r="D142" s="20">
        <v>1235039</v>
      </c>
      <c r="E142" s="20">
        <v>1936346</v>
      </c>
      <c r="F142" s="20">
        <v>17791987</v>
      </c>
      <c r="G142" s="20">
        <v>223736</v>
      </c>
      <c r="H142" s="20">
        <v>681226</v>
      </c>
      <c r="I142" s="20">
        <v>6453263</v>
      </c>
      <c r="J142" s="20">
        <v>1011303</v>
      </c>
      <c r="K142" s="20">
        <v>1255120</v>
      </c>
      <c r="L142" s="20">
        <v>11338724</v>
      </c>
      <c r="M142" s="20"/>
      <c r="N142" s="20"/>
    </row>
    <row r="143" spans="2:14" x14ac:dyDescent="0.2">
      <c r="B143" s="33">
        <v>40699</v>
      </c>
      <c r="D143" s="20">
        <v>1298994</v>
      </c>
      <c r="E143" s="20">
        <v>1971948</v>
      </c>
      <c r="F143" s="20">
        <v>19357398</v>
      </c>
      <c r="G143" s="20">
        <v>231868</v>
      </c>
      <c r="H143" s="20">
        <v>667258</v>
      </c>
      <c r="I143" s="20">
        <v>6759921</v>
      </c>
      <c r="J143" s="20">
        <v>1067126</v>
      </c>
      <c r="K143" s="20">
        <v>1304690</v>
      </c>
      <c r="L143" s="20">
        <v>12597477</v>
      </c>
      <c r="M143" s="20"/>
      <c r="N143" s="20"/>
    </row>
    <row r="144" spans="2:14" x14ac:dyDescent="0.2">
      <c r="B144" s="33">
        <v>40730</v>
      </c>
      <c r="D144" s="20">
        <v>1520713</v>
      </c>
      <c r="E144" s="20">
        <v>2265055</v>
      </c>
      <c r="F144" s="20">
        <v>22534024</v>
      </c>
      <c r="G144" s="20">
        <v>273149</v>
      </c>
      <c r="H144" s="20">
        <v>753229</v>
      </c>
      <c r="I144" s="20">
        <v>7685493</v>
      </c>
      <c r="J144" s="20">
        <v>1247564</v>
      </c>
      <c r="K144" s="20">
        <v>1511826</v>
      </c>
      <c r="L144" s="20">
        <v>14848531</v>
      </c>
      <c r="M144" s="20"/>
      <c r="N144" s="20"/>
    </row>
    <row r="145" spans="2:14" x14ac:dyDescent="0.2">
      <c r="B145" s="33">
        <v>40762</v>
      </c>
      <c r="D145" s="20">
        <v>1525996</v>
      </c>
      <c r="E145" s="20">
        <v>2278457</v>
      </c>
      <c r="F145" s="20">
        <v>22746600</v>
      </c>
      <c r="G145" s="20">
        <v>283161</v>
      </c>
      <c r="H145" s="20">
        <v>760230</v>
      </c>
      <c r="I145" s="20">
        <v>7730660</v>
      </c>
      <c r="J145" s="20">
        <v>1242835</v>
      </c>
      <c r="K145" s="20">
        <v>1518227</v>
      </c>
      <c r="L145" s="20">
        <v>15015940</v>
      </c>
      <c r="M145" s="20"/>
      <c r="N145" s="20"/>
    </row>
    <row r="146" spans="2:14" x14ac:dyDescent="0.2">
      <c r="B146" s="33">
        <v>40794</v>
      </c>
      <c r="D146" s="20">
        <v>1371035</v>
      </c>
      <c r="E146" s="20">
        <v>2075511</v>
      </c>
      <c r="F146" s="20">
        <v>20232277</v>
      </c>
      <c r="G146" s="20">
        <v>245076</v>
      </c>
      <c r="H146" s="20">
        <v>698064</v>
      </c>
      <c r="I146" s="20">
        <v>6973713</v>
      </c>
      <c r="J146" s="20">
        <v>1125959</v>
      </c>
      <c r="K146" s="20">
        <v>1377447</v>
      </c>
      <c r="L146" s="20">
        <v>13258564</v>
      </c>
      <c r="M146" s="20"/>
      <c r="N146" s="20"/>
    </row>
    <row r="147" spans="2:14" x14ac:dyDescent="0.2">
      <c r="B147" s="33">
        <v>40825</v>
      </c>
      <c r="D147" s="20">
        <v>1268859</v>
      </c>
      <c r="E147" s="20">
        <v>1936707</v>
      </c>
      <c r="F147" s="20">
        <v>18196300</v>
      </c>
      <c r="G147" s="20">
        <v>232657</v>
      </c>
      <c r="H147" s="20">
        <v>657536</v>
      </c>
      <c r="I147" s="20">
        <v>6265393</v>
      </c>
      <c r="J147" s="20">
        <v>1036202</v>
      </c>
      <c r="K147" s="20">
        <v>1279171</v>
      </c>
      <c r="L147" s="20">
        <v>11930907</v>
      </c>
      <c r="M147" s="20"/>
      <c r="N147" s="20"/>
    </row>
    <row r="148" spans="2:14" x14ac:dyDescent="0.2">
      <c r="B148" s="33">
        <v>40857</v>
      </c>
      <c r="D148" s="20">
        <v>666315</v>
      </c>
      <c r="E148" s="20">
        <v>1153496</v>
      </c>
      <c r="F148" s="20">
        <v>13033315</v>
      </c>
      <c r="G148" s="20">
        <v>185317</v>
      </c>
      <c r="H148" s="20">
        <v>560661</v>
      </c>
      <c r="I148" s="20">
        <v>5515000</v>
      </c>
      <c r="J148" s="20">
        <v>480998</v>
      </c>
      <c r="K148" s="20">
        <v>592835</v>
      </c>
      <c r="L148" s="20">
        <v>7518315</v>
      </c>
      <c r="M148" s="20"/>
      <c r="N148" s="20"/>
    </row>
    <row r="149" spans="2:14" x14ac:dyDescent="0.2">
      <c r="B149" s="33">
        <v>40888</v>
      </c>
      <c r="D149" s="20">
        <v>604324</v>
      </c>
      <c r="E149" s="20">
        <v>1069825</v>
      </c>
      <c r="F149" s="20">
        <v>12631227</v>
      </c>
      <c r="G149" s="20">
        <v>191494</v>
      </c>
      <c r="H149" s="20">
        <v>564113</v>
      </c>
      <c r="I149" s="20">
        <v>5376673</v>
      </c>
      <c r="J149" s="20">
        <v>412830</v>
      </c>
      <c r="K149" s="20">
        <v>505712</v>
      </c>
      <c r="L149" s="20">
        <v>7254554</v>
      </c>
      <c r="M149" s="20"/>
      <c r="N149" s="20"/>
    </row>
    <row r="150" spans="2:14" x14ac:dyDescent="0.2">
      <c r="B150" s="33">
        <v>40919</v>
      </c>
      <c r="D150" s="20">
        <v>548473</v>
      </c>
      <c r="E150" s="20">
        <v>956907</v>
      </c>
      <c r="F150" s="20">
        <v>11672058</v>
      </c>
      <c r="G150" s="20">
        <v>161145</v>
      </c>
      <c r="H150" s="20">
        <v>479918</v>
      </c>
      <c r="I150" s="20">
        <v>4732213</v>
      </c>
      <c r="J150" s="20">
        <v>387328</v>
      </c>
      <c r="K150" s="20">
        <v>476989</v>
      </c>
      <c r="L150" s="20">
        <v>6939845</v>
      </c>
      <c r="M150" s="20"/>
      <c r="N150" s="20"/>
    </row>
    <row r="151" spans="2:14" x14ac:dyDescent="0.2">
      <c r="B151" s="33">
        <v>40951</v>
      </c>
      <c r="D151" s="20">
        <v>596109</v>
      </c>
      <c r="E151" s="20">
        <v>1054635</v>
      </c>
      <c r="F151" s="20">
        <v>11557061</v>
      </c>
      <c r="G151" s="20">
        <v>158723</v>
      </c>
      <c r="H151" s="20">
        <v>517119</v>
      </c>
      <c r="I151" s="20">
        <v>4680461</v>
      </c>
      <c r="J151" s="20">
        <v>437386</v>
      </c>
      <c r="K151" s="20">
        <v>537516</v>
      </c>
      <c r="L151" s="20">
        <v>6876600</v>
      </c>
      <c r="M151" s="20"/>
      <c r="N151" s="20"/>
    </row>
    <row r="152" spans="2:14" x14ac:dyDescent="0.2">
      <c r="B152" s="33">
        <v>40983</v>
      </c>
      <c r="D152" s="20">
        <v>822635</v>
      </c>
      <c r="E152" s="20">
        <v>1387759</v>
      </c>
      <c r="F152" s="20">
        <v>14135300</v>
      </c>
      <c r="G152" s="20">
        <v>196868</v>
      </c>
      <c r="H152" s="20">
        <v>622767</v>
      </c>
      <c r="I152" s="20">
        <v>5491227</v>
      </c>
      <c r="J152" s="20">
        <v>625767</v>
      </c>
      <c r="K152" s="20">
        <v>764992</v>
      </c>
      <c r="L152" s="20">
        <v>8644073</v>
      </c>
      <c r="M152" s="20"/>
      <c r="N152" s="20"/>
    </row>
    <row r="153" spans="2:14" x14ac:dyDescent="0.2">
      <c r="B153" s="33">
        <v>41015</v>
      </c>
      <c r="D153" s="20">
        <v>1163789</v>
      </c>
      <c r="E153" s="20">
        <v>1785495</v>
      </c>
      <c r="F153" s="20">
        <v>16036526</v>
      </c>
      <c r="G153" s="20">
        <v>227543</v>
      </c>
      <c r="H153" s="20">
        <v>639892</v>
      </c>
      <c r="I153" s="20">
        <v>5638814</v>
      </c>
      <c r="J153" s="20">
        <v>936246</v>
      </c>
      <c r="K153" s="20">
        <v>1145603</v>
      </c>
      <c r="L153" s="20">
        <v>10397712</v>
      </c>
      <c r="M153" s="20"/>
      <c r="N153" s="20"/>
    </row>
    <row r="154" spans="2:14" x14ac:dyDescent="0.2">
      <c r="B154" s="33">
        <v>41047</v>
      </c>
      <c r="C154" s="18">
        <v>41047</v>
      </c>
      <c r="D154" s="20">
        <v>1211358</v>
      </c>
      <c r="E154" s="20">
        <v>1831476</v>
      </c>
      <c r="F154" s="20">
        <v>17124291</v>
      </c>
      <c r="G154" s="20">
        <v>208691</v>
      </c>
      <c r="H154" s="20">
        <v>607961</v>
      </c>
      <c r="I154" s="20">
        <v>5801472</v>
      </c>
      <c r="J154" s="20">
        <v>1002667</v>
      </c>
      <c r="K154" s="20">
        <v>1223515</v>
      </c>
      <c r="L154" s="20">
        <v>11322819</v>
      </c>
      <c r="M154" s="20"/>
      <c r="N154" s="20"/>
    </row>
    <row r="155" spans="2:14" x14ac:dyDescent="0.2">
      <c r="B155" s="33">
        <v>41061</v>
      </c>
      <c r="C155" s="18">
        <v>41061</v>
      </c>
      <c r="D155" s="20">
        <v>1326074</v>
      </c>
      <c r="E155" s="20">
        <v>1939460</v>
      </c>
      <c r="F155" s="20">
        <v>19102808</v>
      </c>
      <c r="G155" s="20">
        <v>218210</v>
      </c>
      <c r="H155" s="20">
        <v>602025</v>
      </c>
      <c r="I155" s="20">
        <v>6192067</v>
      </c>
      <c r="J155" s="20">
        <v>1107864</v>
      </c>
      <c r="K155" s="20">
        <v>1337435</v>
      </c>
      <c r="L155" s="20">
        <v>12910741</v>
      </c>
      <c r="M155" s="20"/>
      <c r="N155" s="20"/>
    </row>
    <row r="156" spans="2:14" x14ac:dyDescent="0.2">
      <c r="B156" s="33">
        <v>41091</v>
      </c>
      <c r="D156" s="20">
        <v>1522644</v>
      </c>
      <c r="E156" s="20">
        <v>2185604</v>
      </c>
      <c r="F156" s="20">
        <v>21971888</v>
      </c>
      <c r="G156" s="20">
        <v>259567</v>
      </c>
      <c r="H156" s="20">
        <v>673507</v>
      </c>
      <c r="I156" s="20">
        <v>7025978</v>
      </c>
      <c r="J156" s="20">
        <v>1263077</v>
      </c>
      <c r="K156" s="20">
        <v>1512097</v>
      </c>
      <c r="L156" s="20">
        <v>14945910</v>
      </c>
    </row>
    <row r="157" spans="2:14" x14ac:dyDescent="0.2">
      <c r="B157" s="33">
        <v>41122</v>
      </c>
      <c r="D157" s="20">
        <v>1540085</v>
      </c>
      <c r="E157" s="20">
        <v>2193291</v>
      </c>
      <c r="F157" s="20">
        <v>22056412</v>
      </c>
      <c r="G157" s="20">
        <v>282223</v>
      </c>
      <c r="H157" s="20">
        <v>679328</v>
      </c>
      <c r="I157" s="20">
        <v>6948153</v>
      </c>
      <c r="J157" s="20">
        <v>1257862</v>
      </c>
      <c r="K157" s="20">
        <v>1513963</v>
      </c>
      <c r="L157" s="20">
        <v>15108259</v>
      </c>
    </row>
    <row r="158" spans="2:14" x14ac:dyDescent="0.2">
      <c r="B158" s="33">
        <v>41153</v>
      </c>
      <c r="D158" s="20">
        <v>1370138</v>
      </c>
      <c r="E158" s="20">
        <v>1998471</v>
      </c>
      <c r="F158" s="20">
        <v>19526733</v>
      </c>
      <c r="G158" s="20">
        <v>223937</v>
      </c>
      <c r="H158" s="20">
        <v>612928</v>
      </c>
      <c r="I158" s="20">
        <v>6092473</v>
      </c>
      <c r="J158" s="20">
        <v>1146201</v>
      </c>
      <c r="K158" s="20">
        <v>1385543</v>
      </c>
      <c r="L158" s="20">
        <v>13434260</v>
      </c>
    </row>
    <row r="159" spans="2:14" x14ac:dyDescent="0.2">
      <c r="B159" s="33">
        <v>41183</v>
      </c>
      <c r="D159" s="20">
        <v>1210380</v>
      </c>
      <c r="E159" s="20">
        <v>1768925</v>
      </c>
      <c r="F159" s="20">
        <v>16913347</v>
      </c>
      <c r="G159" s="20">
        <v>192288</v>
      </c>
      <c r="H159" s="20">
        <v>534722</v>
      </c>
      <c r="I159" s="20">
        <v>5373555</v>
      </c>
      <c r="J159" s="20">
        <v>1018092</v>
      </c>
      <c r="K159" s="20">
        <v>1234203</v>
      </c>
      <c r="L159" s="20">
        <v>11539792</v>
      </c>
    </row>
    <row r="160" spans="2:14" x14ac:dyDescent="0.2">
      <c r="B160" s="33">
        <v>41214</v>
      </c>
      <c r="D160" s="20">
        <v>641441</v>
      </c>
      <c r="E160" s="20">
        <v>1031719</v>
      </c>
      <c r="F160" s="20">
        <v>11744650</v>
      </c>
      <c r="G160" s="20">
        <v>134918</v>
      </c>
      <c r="H160" s="20">
        <v>417301</v>
      </c>
      <c r="I160" s="20">
        <v>4352635</v>
      </c>
      <c r="J160" s="20">
        <v>506523</v>
      </c>
      <c r="K160" s="20">
        <v>614418</v>
      </c>
      <c r="L160" s="20">
        <v>7392015</v>
      </c>
    </row>
    <row r="161" spans="2:13" x14ac:dyDescent="0.2">
      <c r="B161" s="33">
        <v>41244</v>
      </c>
      <c r="D161" s="20">
        <v>578578</v>
      </c>
      <c r="E161" s="20">
        <v>960823</v>
      </c>
      <c r="F161" s="20">
        <v>11327944</v>
      </c>
      <c r="G161" s="20">
        <v>145426</v>
      </c>
      <c r="H161" s="20">
        <v>436560</v>
      </c>
      <c r="I161" s="20">
        <v>4399727</v>
      </c>
      <c r="J161" s="20">
        <v>433152</v>
      </c>
      <c r="K161" s="20">
        <v>524263</v>
      </c>
      <c r="L161" s="20">
        <v>6928217</v>
      </c>
    </row>
    <row r="162" spans="2:13" x14ac:dyDescent="0.2">
      <c r="B162" s="33">
        <v>41275</v>
      </c>
      <c r="D162" s="20">
        <v>533665</v>
      </c>
      <c r="E162" s="20">
        <v>873945</v>
      </c>
      <c r="F162" s="20">
        <v>10606531</v>
      </c>
      <c r="G162" s="20">
        <v>127199</v>
      </c>
      <c r="H162" s="20">
        <v>381437</v>
      </c>
      <c r="I162" s="20">
        <v>4024239</v>
      </c>
      <c r="J162" s="20">
        <v>406466</v>
      </c>
      <c r="K162" s="20">
        <v>492508</v>
      </c>
      <c r="L162" s="20">
        <v>6582292</v>
      </c>
    </row>
    <row r="163" spans="2:13" x14ac:dyDescent="0.2">
      <c r="B163" s="33">
        <v>41306</v>
      </c>
      <c r="D163" s="20">
        <v>570884</v>
      </c>
      <c r="E163" s="20">
        <v>920998</v>
      </c>
      <c r="F163" s="20">
        <v>10372502</v>
      </c>
      <c r="G163" s="20">
        <v>123832</v>
      </c>
      <c r="H163" s="20">
        <v>380535</v>
      </c>
      <c r="I163" s="20">
        <v>3848715</v>
      </c>
      <c r="J163" s="20">
        <v>447052</v>
      </c>
      <c r="K163" s="20">
        <v>540463</v>
      </c>
      <c r="L163" s="20">
        <v>6523787</v>
      </c>
    </row>
    <row r="164" spans="2:13" x14ac:dyDescent="0.2">
      <c r="B164" s="33">
        <v>41334</v>
      </c>
      <c r="D164" s="20">
        <v>829060</v>
      </c>
      <c r="E164" s="20">
        <v>1296718</v>
      </c>
      <c r="F164" s="20">
        <v>13321184</v>
      </c>
      <c r="G164" s="20">
        <v>160999</v>
      </c>
      <c r="H164" s="20">
        <v>482133</v>
      </c>
      <c r="I164" s="20">
        <v>4582643</v>
      </c>
      <c r="J164" s="20">
        <v>668061</v>
      </c>
      <c r="K164" s="20">
        <v>814585</v>
      </c>
      <c r="L164" s="20">
        <v>8738541</v>
      </c>
    </row>
    <row r="165" spans="2:13" x14ac:dyDescent="0.2">
      <c r="B165" s="33">
        <v>41365</v>
      </c>
      <c r="D165" s="20">
        <v>1116755</v>
      </c>
      <c r="E165" s="20">
        <v>1634639</v>
      </c>
      <c r="F165" s="20">
        <v>14785347</v>
      </c>
      <c r="G165" s="20">
        <v>164950</v>
      </c>
      <c r="H165" s="20">
        <v>486944</v>
      </c>
      <c r="I165" s="20">
        <v>4733598</v>
      </c>
      <c r="J165" s="20">
        <v>951805</v>
      </c>
      <c r="K165" s="20">
        <v>1147695</v>
      </c>
      <c r="L165" s="20">
        <v>10051749</v>
      </c>
    </row>
    <row r="166" spans="2:13" x14ac:dyDescent="0.2">
      <c r="B166" s="33">
        <v>41395</v>
      </c>
      <c r="D166" s="20">
        <v>1279366</v>
      </c>
      <c r="E166" s="20">
        <v>1841458</v>
      </c>
      <c r="F166" s="20">
        <v>16812796</v>
      </c>
      <c r="G166" s="20">
        <v>166224</v>
      </c>
      <c r="H166" s="20">
        <v>488208</v>
      </c>
      <c r="I166" s="20">
        <v>4922909</v>
      </c>
      <c r="J166" s="20">
        <v>1113142</v>
      </c>
      <c r="K166" s="20">
        <v>1353250</v>
      </c>
      <c r="L166" s="20">
        <v>11889887</v>
      </c>
    </row>
    <row r="167" spans="2:13" x14ac:dyDescent="0.2">
      <c r="B167" s="33">
        <v>41426</v>
      </c>
      <c r="D167" s="20">
        <v>1362269</v>
      </c>
      <c r="E167" s="20">
        <v>1902303</v>
      </c>
      <c r="F167" s="20">
        <v>18481896</v>
      </c>
      <c r="G167" s="20">
        <v>172482</v>
      </c>
      <c r="H167" s="20">
        <v>476214</v>
      </c>
      <c r="I167" s="20">
        <v>5198898</v>
      </c>
      <c r="J167" s="20">
        <v>1189787</v>
      </c>
      <c r="K167" s="20">
        <v>1426089</v>
      </c>
      <c r="L167" s="20">
        <v>13282998</v>
      </c>
    </row>
    <row r="168" spans="2:13" x14ac:dyDescent="0.2">
      <c r="B168" s="33">
        <v>41456</v>
      </c>
      <c r="D168" s="20">
        <v>1546926</v>
      </c>
      <c r="E168" s="20">
        <v>2118981</v>
      </c>
      <c r="F168" s="20">
        <v>20976686</v>
      </c>
      <c r="G168" s="20">
        <v>196342</v>
      </c>
      <c r="H168" s="20">
        <v>512727</v>
      </c>
      <c r="I168" s="20">
        <v>5863930</v>
      </c>
      <c r="J168" s="20">
        <v>1350584</v>
      </c>
      <c r="K168" s="20">
        <v>1606254</v>
      </c>
      <c r="L168" s="20">
        <v>15112756</v>
      </c>
    </row>
    <row r="169" spans="2:13" x14ac:dyDescent="0.2">
      <c r="B169" s="33">
        <v>41487</v>
      </c>
      <c r="D169" s="20">
        <v>1583730</v>
      </c>
      <c r="E169" s="20">
        <v>2154040</v>
      </c>
      <c r="F169" s="20">
        <v>21477615</v>
      </c>
      <c r="G169" s="20">
        <v>224436</v>
      </c>
      <c r="H169" s="20">
        <v>516949</v>
      </c>
      <c r="I169" s="20">
        <v>5837990</v>
      </c>
      <c r="J169" s="20">
        <v>1359294</v>
      </c>
      <c r="K169" s="20">
        <v>1637091</v>
      </c>
      <c r="L169" s="20">
        <v>15639625</v>
      </c>
    </row>
    <row r="170" spans="2:13" x14ac:dyDescent="0.2">
      <c r="B170" s="33">
        <v>41518</v>
      </c>
      <c r="D170" s="20">
        <v>1410973</v>
      </c>
      <c r="E170" s="20">
        <v>1963192</v>
      </c>
      <c r="F170" s="20">
        <v>18974752</v>
      </c>
      <c r="G170" s="20">
        <v>179314</v>
      </c>
      <c r="H170" s="20">
        <v>478934</v>
      </c>
      <c r="I170" s="20">
        <v>5203416</v>
      </c>
      <c r="J170" s="20">
        <v>1231659</v>
      </c>
      <c r="K170" s="20">
        <v>1484258</v>
      </c>
      <c r="L170" s="20">
        <v>13771336</v>
      </c>
    </row>
    <row r="171" spans="2:13" x14ac:dyDescent="0.2">
      <c r="B171" s="33">
        <v>41548</v>
      </c>
      <c r="D171" s="20">
        <v>1274224</v>
      </c>
      <c r="E171" s="20">
        <v>1798635</v>
      </c>
      <c r="F171" s="20">
        <v>16816594</v>
      </c>
      <c r="G171" s="20">
        <v>161882</v>
      </c>
      <c r="H171" s="20">
        <v>459411</v>
      </c>
      <c r="I171" s="20">
        <v>4788976</v>
      </c>
      <c r="J171" s="20">
        <v>1112342</v>
      </c>
      <c r="K171" s="20">
        <v>1339224</v>
      </c>
      <c r="L171" s="20">
        <v>12027618</v>
      </c>
    </row>
    <row r="172" spans="2:13" x14ac:dyDescent="0.2">
      <c r="B172" s="33">
        <v>41579</v>
      </c>
      <c r="D172" s="20">
        <v>720882</v>
      </c>
      <c r="E172" s="20">
        <v>1096809</v>
      </c>
      <c r="F172" s="20">
        <v>12147814</v>
      </c>
      <c r="G172" s="20">
        <v>129086</v>
      </c>
      <c r="H172" s="20">
        <v>391010</v>
      </c>
      <c r="I172" s="20">
        <v>4206715</v>
      </c>
      <c r="J172" s="20">
        <v>591796</v>
      </c>
      <c r="K172" s="20">
        <v>705799</v>
      </c>
      <c r="L172" s="20">
        <v>7941099</v>
      </c>
    </row>
    <row r="173" spans="2:13" x14ac:dyDescent="0.2">
      <c r="B173" s="33">
        <v>41609</v>
      </c>
      <c r="D173" s="20">
        <v>647180</v>
      </c>
      <c r="E173" s="20">
        <v>1008157</v>
      </c>
      <c r="F173" s="20">
        <v>11663959</v>
      </c>
      <c r="G173" s="20">
        <v>128883</v>
      </c>
      <c r="H173" s="20">
        <v>384061</v>
      </c>
      <c r="I173" s="20">
        <v>4182633</v>
      </c>
      <c r="J173" s="20">
        <v>518297</v>
      </c>
      <c r="K173" s="20">
        <v>624096</v>
      </c>
      <c r="L173" s="20">
        <v>7481326</v>
      </c>
      <c r="M173" s="20"/>
    </row>
    <row r="174" spans="2:13" x14ac:dyDescent="0.2">
      <c r="B174" s="33">
        <v>41640</v>
      </c>
      <c r="D174" s="20">
        <v>587377</v>
      </c>
      <c r="E174" s="20">
        <v>904021</v>
      </c>
      <c r="F174" s="20">
        <v>10877793</v>
      </c>
      <c r="G174" s="20">
        <v>110965</v>
      </c>
      <c r="H174" s="20">
        <v>329821</v>
      </c>
      <c r="I174" s="20">
        <v>3730249</v>
      </c>
      <c r="J174" s="20">
        <v>476412</v>
      </c>
      <c r="K174" s="20">
        <v>574200</v>
      </c>
      <c r="L174" s="20">
        <v>7147544</v>
      </c>
    </row>
    <row r="175" spans="2:13" x14ac:dyDescent="0.2">
      <c r="B175" s="33">
        <v>41671</v>
      </c>
      <c r="D175" s="20">
        <v>631340</v>
      </c>
      <c r="E175" s="20">
        <v>953489</v>
      </c>
      <c r="F175" s="20">
        <v>10694158</v>
      </c>
      <c r="G175" s="20">
        <v>116510</v>
      </c>
      <c r="H175" s="20">
        <v>343558</v>
      </c>
      <c r="I175" s="20">
        <v>3685776</v>
      </c>
      <c r="J175" s="20">
        <v>514830</v>
      </c>
      <c r="K175" s="20">
        <v>609931</v>
      </c>
      <c r="L175" s="20">
        <v>7008382</v>
      </c>
    </row>
    <row r="176" spans="2:13" x14ac:dyDescent="0.2">
      <c r="B176" s="33">
        <v>41699</v>
      </c>
      <c r="D176" s="20">
        <v>846846</v>
      </c>
      <c r="E176" s="20">
        <v>1279006</v>
      </c>
      <c r="F176" s="20">
        <v>13368761</v>
      </c>
      <c r="G176" s="20">
        <v>139650</v>
      </c>
      <c r="H176" s="20">
        <v>440766</v>
      </c>
      <c r="I176" s="20">
        <v>4496322</v>
      </c>
      <c r="J176" s="20">
        <v>707196</v>
      </c>
      <c r="K176" s="20">
        <v>838240</v>
      </c>
      <c r="L176" s="20">
        <v>8872439</v>
      </c>
    </row>
    <row r="177" spans="2:12" x14ac:dyDescent="0.2">
      <c r="B177" s="33">
        <v>41730</v>
      </c>
      <c r="D177" s="20">
        <v>1277887</v>
      </c>
      <c r="E177" s="20">
        <v>1835510</v>
      </c>
      <c r="F177" s="20">
        <v>16175589</v>
      </c>
      <c r="G177" s="20">
        <v>173357</v>
      </c>
      <c r="H177" s="20">
        <v>508072</v>
      </c>
      <c r="I177" s="20">
        <v>4934182</v>
      </c>
      <c r="J177" s="20">
        <v>1104530</v>
      </c>
      <c r="K177" s="20">
        <v>1327438</v>
      </c>
      <c r="L177" s="20">
        <v>11241407</v>
      </c>
    </row>
    <row r="178" spans="2:12" x14ac:dyDescent="0.2">
      <c r="B178" s="33">
        <v>41760</v>
      </c>
      <c r="D178" s="20">
        <v>1363293</v>
      </c>
      <c r="E178" s="20">
        <v>1950376</v>
      </c>
      <c r="F178" s="20">
        <v>17467353</v>
      </c>
      <c r="G178" s="20">
        <v>165156</v>
      </c>
      <c r="H178" s="20">
        <v>479015</v>
      </c>
      <c r="I178" s="20">
        <v>4902645</v>
      </c>
      <c r="J178" s="20">
        <v>1198137</v>
      </c>
      <c r="K178" s="20">
        <v>1471361</v>
      </c>
      <c r="L178" s="20">
        <v>12564708</v>
      </c>
    </row>
    <row r="179" spans="2:12" x14ac:dyDescent="0.2">
      <c r="B179" s="33">
        <v>41791</v>
      </c>
      <c r="D179" s="20">
        <v>1429424</v>
      </c>
      <c r="E179" s="20">
        <v>2010457</v>
      </c>
      <c r="F179" s="20">
        <v>19371781</v>
      </c>
      <c r="G179" s="20">
        <v>178610</v>
      </c>
      <c r="H179" s="20">
        <v>494255</v>
      </c>
      <c r="I179" s="20">
        <v>5412779</v>
      </c>
      <c r="J179" s="20">
        <v>1250814</v>
      </c>
      <c r="K179" s="20">
        <v>1516202</v>
      </c>
      <c r="L179" s="20">
        <v>13959002</v>
      </c>
    </row>
    <row r="180" spans="2:12" x14ac:dyDescent="0.2">
      <c r="B180" s="33">
        <v>41821</v>
      </c>
      <c r="D180" s="20">
        <v>1624838</v>
      </c>
      <c r="E180" s="20">
        <v>2246780</v>
      </c>
      <c r="F180" s="20">
        <v>21828265</v>
      </c>
      <c r="G180" s="20">
        <v>212228</v>
      </c>
      <c r="H180" s="20">
        <v>547144</v>
      </c>
      <c r="I180" s="20">
        <v>6074213</v>
      </c>
      <c r="J180" s="20">
        <v>1412610</v>
      </c>
      <c r="K180" s="20">
        <v>1699636</v>
      </c>
      <c r="L180" s="20">
        <v>15754052</v>
      </c>
    </row>
    <row r="181" spans="2:12" x14ac:dyDescent="0.2">
      <c r="B181" s="33">
        <v>41852</v>
      </c>
      <c r="D181" s="20">
        <v>1674684</v>
      </c>
      <c r="E181" s="20">
        <v>2294245</v>
      </c>
      <c r="F181" s="20">
        <v>22848178</v>
      </c>
      <c r="G181" s="20">
        <v>242979</v>
      </c>
      <c r="H181" s="20">
        <v>559319</v>
      </c>
      <c r="I181" s="20">
        <v>6169403</v>
      </c>
      <c r="J181" s="20">
        <v>1431705</v>
      </c>
      <c r="K181" s="20">
        <v>1734926</v>
      </c>
      <c r="L181" s="20">
        <v>16678775</v>
      </c>
    </row>
    <row r="182" spans="2:12" x14ac:dyDescent="0.2">
      <c r="B182" s="33">
        <v>41883</v>
      </c>
      <c r="D182" s="20">
        <v>1476884</v>
      </c>
      <c r="E182" s="20">
        <v>2072391</v>
      </c>
      <c r="F182" s="20">
        <v>19959460</v>
      </c>
      <c r="G182" s="20">
        <v>195480</v>
      </c>
      <c r="H182" s="20">
        <v>514664</v>
      </c>
      <c r="I182" s="20">
        <v>5491027</v>
      </c>
      <c r="J182" s="20">
        <v>1281404</v>
      </c>
      <c r="K182" s="20">
        <v>1557727</v>
      </c>
      <c r="L182" s="20">
        <v>14468433</v>
      </c>
    </row>
    <row r="183" spans="2:12" x14ac:dyDescent="0.2">
      <c r="B183" s="33">
        <v>41913</v>
      </c>
      <c r="D183" s="20">
        <v>1353047</v>
      </c>
      <c r="E183" s="20">
        <v>1914848</v>
      </c>
      <c r="F183" s="20">
        <v>17668788</v>
      </c>
      <c r="G183" s="20">
        <v>169889</v>
      </c>
      <c r="H183" s="20">
        <v>488300</v>
      </c>
      <c r="I183" s="20">
        <v>5048049</v>
      </c>
      <c r="J183" s="20">
        <v>1183158</v>
      </c>
      <c r="K183" s="20">
        <v>1426548</v>
      </c>
      <c r="L183" s="20">
        <v>12620739</v>
      </c>
    </row>
    <row r="184" spans="2:12" x14ac:dyDescent="0.2">
      <c r="B184" s="33">
        <v>41944</v>
      </c>
      <c r="D184" s="20">
        <v>755393</v>
      </c>
      <c r="E184" s="20">
        <v>1150917</v>
      </c>
      <c r="F184" s="20">
        <v>12532880</v>
      </c>
      <c r="G184" s="20">
        <v>131418</v>
      </c>
      <c r="H184" s="20">
        <v>398232</v>
      </c>
      <c r="I184" s="20">
        <v>4279679</v>
      </c>
      <c r="J184" s="20">
        <v>623975</v>
      </c>
      <c r="K184" s="20">
        <v>752685</v>
      </c>
      <c r="L184" s="20">
        <v>8253201</v>
      </c>
    </row>
    <row r="185" spans="2:12" x14ac:dyDescent="0.2">
      <c r="B185" s="33">
        <v>41974</v>
      </c>
      <c r="D185" s="20">
        <v>680637</v>
      </c>
      <c r="E185" s="20">
        <v>1052521</v>
      </c>
      <c r="F185" s="20">
        <v>12185190</v>
      </c>
      <c r="G185" s="20">
        <v>136361</v>
      </c>
      <c r="H185" s="20">
        <v>394664</v>
      </c>
      <c r="I185" s="20">
        <v>4310671</v>
      </c>
      <c r="J185" s="20">
        <v>544276</v>
      </c>
      <c r="K185" s="20">
        <v>657857</v>
      </c>
      <c r="L185" s="20">
        <v>7874519</v>
      </c>
    </row>
    <row r="186" spans="2:12" x14ac:dyDescent="0.2">
      <c r="B186" s="33">
        <v>42005</v>
      </c>
      <c r="D186" s="20">
        <v>644750</v>
      </c>
      <c r="E186" s="20">
        <v>990017</v>
      </c>
      <c r="F186" s="20">
        <v>11542409</v>
      </c>
      <c r="G186" s="20">
        <v>118757</v>
      </c>
      <c r="H186" s="20">
        <v>353894</v>
      </c>
      <c r="I186" s="20">
        <v>3853438</v>
      </c>
      <c r="J186" s="20">
        <v>525993</v>
      </c>
      <c r="K186" s="20">
        <v>636123</v>
      </c>
      <c r="L186" s="20">
        <v>7688971</v>
      </c>
    </row>
    <row r="187" spans="2:12" x14ac:dyDescent="0.2">
      <c r="B187" s="33">
        <v>42036</v>
      </c>
      <c r="D187" s="20">
        <v>674688</v>
      </c>
      <c r="E187" s="20">
        <v>1052906</v>
      </c>
      <c r="F187" s="20">
        <v>11448554</v>
      </c>
      <c r="G187" s="20">
        <v>122338</v>
      </c>
      <c r="H187" s="20">
        <v>383576</v>
      </c>
      <c r="I187" s="20">
        <v>3942099</v>
      </c>
      <c r="J187" s="20">
        <v>552350</v>
      </c>
      <c r="K187" s="20">
        <v>669330</v>
      </c>
      <c r="L187" s="20">
        <v>7506455</v>
      </c>
    </row>
    <row r="188" spans="2:12" x14ac:dyDescent="0.2">
      <c r="B188" s="33">
        <v>42064</v>
      </c>
      <c r="D188" s="20">
        <f t="shared" ref="D188:F189" si="0">G188+J188</f>
        <v>900448</v>
      </c>
      <c r="E188" s="20">
        <f t="shared" si="0"/>
        <v>1406010</v>
      </c>
      <c r="F188" s="20">
        <f t="shared" si="0"/>
        <v>14374136</v>
      </c>
      <c r="G188" s="20">
        <v>151641</v>
      </c>
      <c r="H188" s="20">
        <v>492080</v>
      </c>
      <c r="I188" s="20">
        <v>4823320</v>
      </c>
      <c r="J188" s="20">
        <v>748807</v>
      </c>
      <c r="K188" s="20">
        <v>913930</v>
      </c>
      <c r="L188" s="20">
        <v>9550816</v>
      </c>
    </row>
    <row r="189" spans="2:12" x14ac:dyDescent="0.2">
      <c r="B189" s="33">
        <v>42095</v>
      </c>
      <c r="D189" s="20">
        <f t="shared" si="0"/>
        <v>1294166</v>
      </c>
      <c r="E189" s="20">
        <f t="shared" si="0"/>
        <v>1901745</v>
      </c>
      <c r="F189" s="20">
        <f t="shared" si="0"/>
        <v>16807969</v>
      </c>
      <c r="G189" s="20">
        <v>178636</v>
      </c>
      <c r="H189" s="20">
        <v>550843</v>
      </c>
      <c r="I189" s="20">
        <v>5214362</v>
      </c>
      <c r="J189" s="20">
        <v>1115530</v>
      </c>
      <c r="K189" s="20">
        <v>1350902</v>
      </c>
      <c r="L189" s="20">
        <v>11593607</v>
      </c>
    </row>
    <row r="190" spans="2:12" x14ac:dyDescent="0.2">
      <c r="B190" s="33">
        <v>42125</v>
      </c>
      <c r="D190" s="20">
        <v>1449149</v>
      </c>
      <c r="E190" s="20">
        <v>2081679</v>
      </c>
      <c r="F190" s="20">
        <v>18718653</v>
      </c>
      <c r="G190" s="20">
        <v>169762</v>
      </c>
      <c r="H190" s="20">
        <v>517490</v>
      </c>
      <c r="I190" s="20">
        <v>5273462</v>
      </c>
      <c r="J190" s="20">
        <v>1279387</v>
      </c>
      <c r="K190" s="20">
        <v>1564189</v>
      </c>
      <c r="L190" s="20">
        <v>13445191</v>
      </c>
    </row>
    <row r="191" spans="2:12" x14ac:dyDescent="0.2">
      <c r="B191" s="33">
        <v>42156</v>
      </c>
      <c r="D191" s="20">
        <v>1478204</v>
      </c>
      <c r="E191" s="20">
        <v>2090738</v>
      </c>
      <c r="F191" s="20">
        <v>20161382</v>
      </c>
      <c r="G191" s="20">
        <v>182420</v>
      </c>
      <c r="H191" s="20">
        <v>512437</v>
      </c>
      <c r="I191" s="20">
        <v>5664284</v>
      </c>
      <c r="J191" s="20">
        <v>1295784</v>
      </c>
      <c r="K191" s="20">
        <v>1578301</v>
      </c>
      <c r="L191" s="20">
        <v>14497098</v>
      </c>
    </row>
    <row r="192" spans="2:12" x14ac:dyDescent="0.2">
      <c r="B192" s="33">
        <v>42186</v>
      </c>
      <c r="D192" s="20">
        <v>1705187</v>
      </c>
      <c r="E192" s="20">
        <v>2346912</v>
      </c>
      <c r="F192" s="20">
        <v>23105396</v>
      </c>
      <c r="G192" s="20">
        <v>222916</v>
      </c>
      <c r="H192" s="20">
        <v>572710</v>
      </c>
      <c r="I192" s="20">
        <v>6490712</v>
      </c>
      <c r="J192" s="20">
        <v>1482271</v>
      </c>
      <c r="K192" s="20">
        <v>1774202</v>
      </c>
      <c r="L192" s="20">
        <v>16614684</v>
      </c>
    </row>
    <row r="193" spans="2:12" x14ac:dyDescent="0.2">
      <c r="B193" s="33">
        <v>42217</v>
      </c>
      <c r="D193" s="20">
        <v>1736881</v>
      </c>
      <c r="E193" s="20">
        <v>2393292</v>
      </c>
      <c r="F193" s="20">
        <v>24001019</v>
      </c>
      <c r="G193" s="20">
        <v>247491</v>
      </c>
      <c r="H193" s="20">
        <v>593359</v>
      </c>
      <c r="I193" s="20">
        <v>6632939</v>
      </c>
      <c r="J193" s="20">
        <v>1489390</v>
      </c>
      <c r="K193" s="20">
        <v>1799933</v>
      </c>
      <c r="L193" s="20">
        <v>17368080</v>
      </c>
    </row>
    <row r="194" spans="2:12" x14ac:dyDescent="0.2">
      <c r="B194" s="33">
        <v>42248</v>
      </c>
      <c r="D194" s="20">
        <v>1534987</v>
      </c>
      <c r="E194" s="20">
        <v>2185847</v>
      </c>
      <c r="F194" s="20">
        <v>21025290</v>
      </c>
      <c r="G194" s="20">
        <v>199773</v>
      </c>
      <c r="H194" s="20">
        <v>556010</v>
      </c>
      <c r="I194" s="20">
        <v>5879396</v>
      </c>
      <c r="J194" s="20">
        <v>1335214</v>
      </c>
      <c r="K194" s="20">
        <v>1629837</v>
      </c>
      <c r="L194" s="20">
        <v>15145894</v>
      </c>
    </row>
    <row r="195" spans="2:12" x14ac:dyDescent="0.2">
      <c r="B195" s="33">
        <v>42278</v>
      </c>
      <c r="D195" s="20">
        <v>1431683</v>
      </c>
      <c r="E195" s="20">
        <v>2054695</v>
      </c>
      <c r="F195" s="20">
        <v>19122326</v>
      </c>
      <c r="G195" s="20">
        <v>172189</v>
      </c>
      <c r="H195" s="20">
        <v>513483</v>
      </c>
      <c r="I195" s="20">
        <v>5380703</v>
      </c>
      <c r="J195" s="20">
        <v>1259494</v>
      </c>
      <c r="K195" s="20">
        <v>1541212</v>
      </c>
      <c r="L195" s="20">
        <v>13741623</v>
      </c>
    </row>
    <row r="196" spans="2:12" x14ac:dyDescent="0.2">
      <c r="B196" s="33">
        <v>42309</v>
      </c>
      <c r="D196" s="20">
        <v>799691</v>
      </c>
      <c r="E196" s="20">
        <v>1249525</v>
      </c>
      <c r="F196" s="20">
        <v>13763231</v>
      </c>
      <c r="G196" s="20">
        <v>137623</v>
      </c>
      <c r="H196" s="20">
        <v>429454</v>
      </c>
      <c r="I196" s="20">
        <v>4631005</v>
      </c>
      <c r="J196" s="20">
        <v>662068</v>
      </c>
      <c r="K196" s="20">
        <v>820071</v>
      </c>
      <c r="L196" s="20">
        <v>9132226</v>
      </c>
    </row>
    <row r="197" spans="2:12" x14ac:dyDescent="0.2">
      <c r="B197" s="33">
        <v>42339</v>
      </c>
      <c r="D197" s="20">
        <v>754336</v>
      </c>
      <c r="E197" s="20">
        <v>1188959</v>
      </c>
      <c r="F197" s="20">
        <v>13348831</v>
      </c>
      <c r="G197" s="20">
        <v>152410</v>
      </c>
      <c r="H197" s="20">
        <v>445240</v>
      </c>
      <c r="I197" s="20">
        <v>4711951</v>
      </c>
      <c r="J197" s="20">
        <v>601926</v>
      </c>
      <c r="K197" s="20">
        <v>743719</v>
      </c>
      <c r="L197" s="20">
        <v>8636880</v>
      </c>
    </row>
    <row r="198" spans="2:12" x14ac:dyDescent="0.2">
      <c r="B198" s="33">
        <v>42370</v>
      </c>
      <c r="D198" s="20">
        <v>732499</v>
      </c>
      <c r="E198" s="20">
        <v>1130691</v>
      </c>
      <c r="F198" s="20">
        <v>12959573</v>
      </c>
      <c r="G198" s="20">
        <v>142008</v>
      </c>
      <c r="H198" s="20">
        <v>406943</v>
      </c>
      <c r="I198" s="20">
        <v>4380245</v>
      </c>
      <c r="J198" s="20">
        <v>590491</v>
      </c>
      <c r="K198" s="20">
        <v>723748</v>
      </c>
      <c r="L198" s="20">
        <v>8579328</v>
      </c>
    </row>
    <row r="199" spans="2:12" x14ac:dyDescent="0.2">
      <c r="B199" s="33">
        <v>42401</v>
      </c>
      <c r="D199" s="20">
        <v>794722</v>
      </c>
      <c r="E199" s="20">
        <v>1243342</v>
      </c>
      <c r="F199" s="20">
        <v>13312743</v>
      </c>
      <c r="G199" s="20">
        <v>148750</v>
      </c>
      <c r="H199" s="20">
        <v>450311</v>
      </c>
      <c r="I199" s="20">
        <v>4579719</v>
      </c>
      <c r="J199" s="20">
        <v>645972</v>
      </c>
      <c r="K199" s="20">
        <v>793031</v>
      </c>
      <c r="L199" s="20">
        <v>8733024</v>
      </c>
    </row>
    <row r="200" spans="2:12" x14ac:dyDescent="0.2">
      <c r="B200" s="33">
        <v>42430</v>
      </c>
      <c r="D200" s="20">
        <v>1096308</v>
      </c>
      <c r="E200" s="20">
        <v>1674927</v>
      </c>
      <c r="F200" s="20">
        <v>16469834</v>
      </c>
      <c r="G200" s="20">
        <v>187977</v>
      </c>
      <c r="H200" s="20">
        <v>559261</v>
      </c>
      <c r="I200" s="20">
        <v>5496086</v>
      </c>
      <c r="J200" s="20">
        <v>908331</v>
      </c>
      <c r="K200" s="20">
        <v>1115666</v>
      </c>
      <c r="L200" s="20">
        <v>10973748</v>
      </c>
    </row>
    <row r="201" spans="2:12" x14ac:dyDescent="0.2">
      <c r="B201" s="33">
        <v>42461</v>
      </c>
      <c r="D201" s="20">
        <v>1445964</v>
      </c>
      <c r="E201" s="20">
        <v>2098778</v>
      </c>
      <c r="F201" s="20">
        <v>18001498</v>
      </c>
      <c r="G201" s="20">
        <v>193006</v>
      </c>
      <c r="H201" s="20">
        <v>576784</v>
      </c>
      <c r="I201" s="20">
        <v>5445590</v>
      </c>
      <c r="J201" s="20">
        <v>1252958</v>
      </c>
      <c r="K201" s="20">
        <v>1521994</v>
      </c>
      <c r="L201" s="20">
        <v>12555908</v>
      </c>
    </row>
    <row r="202" spans="2:12" x14ac:dyDescent="0.2">
      <c r="B202" s="33">
        <v>42491</v>
      </c>
      <c r="D202" s="20">
        <v>1626519</v>
      </c>
      <c r="E202" s="20">
        <v>2326486</v>
      </c>
      <c r="F202" s="20">
        <v>20830981</v>
      </c>
      <c r="G202" s="20">
        <v>199468</v>
      </c>
      <c r="H202" s="20">
        <v>568291</v>
      </c>
      <c r="I202" s="20">
        <v>5906239</v>
      </c>
      <c r="J202" s="20">
        <v>1427051</v>
      </c>
      <c r="K202" s="20">
        <v>1758195</v>
      </c>
      <c r="L202" s="20">
        <v>14924742</v>
      </c>
    </row>
    <row r="203" spans="2:12" x14ac:dyDescent="0.2">
      <c r="B203" s="33">
        <v>42522</v>
      </c>
      <c r="D203" s="20">
        <v>1688571</v>
      </c>
      <c r="E203" s="20">
        <v>2364389</v>
      </c>
      <c r="F203" s="20">
        <v>22325255</v>
      </c>
      <c r="G203" s="20">
        <v>197769</v>
      </c>
      <c r="H203" s="20">
        <v>546490</v>
      </c>
      <c r="I203" s="20">
        <v>6227415</v>
      </c>
      <c r="J203" s="20">
        <v>1490802</v>
      </c>
      <c r="K203" s="20">
        <v>1817899</v>
      </c>
      <c r="L203" s="20">
        <v>16097840</v>
      </c>
    </row>
    <row r="204" spans="2:12" x14ac:dyDescent="0.2">
      <c r="B204" s="33">
        <v>42552</v>
      </c>
      <c r="D204" s="20">
        <v>1966643</v>
      </c>
      <c r="E204" s="20">
        <v>2666904</v>
      </c>
      <c r="F204" s="20">
        <v>25684739</v>
      </c>
      <c r="G204" s="20">
        <v>232985</v>
      </c>
      <c r="H204" s="20">
        <v>578380</v>
      </c>
      <c r="I204" s="20">
        <v>6837902</v>
      </c>
      <c r="J204" s="20">
        <v>1733658</v>
      </c>
      <c r="K204" s="20">
        <v>2088524</v>
      </c>
      <c r="L204" s="20">
        <v>18846837</v>
      </c>
    </row>
    <row r="205" spans="2:12" x14ac:dyDescent="0.2">
      <c r="B205" s="33">
        <v>42583</v>
      </c>
      <c r="D205" s="20">
        <v>1952510</v>
      </c>
      <c r="E205" s="20">
        <v>2654403</v>
      </c>
      <c r="F205" s="20">
        <v>25832010</v>
      </c>
      <c r="G205" s="20">
        <v>257333</v>
      </c>
      <c r="H205" s="20">
        <v>595705</v>
      </c>
      <c r="I205" s="20">
        <v>6862923</v>
      </c>
      <c r="J205" s="20">
        <v>1695177</v>
      </c>
      <c r="K205" s="20">
        <v>2058698</v>
      </c>
      <c r="L205" s="20">
        <v>18969087</v>
      </c>
    </row>
    <row r="206" spans="2:12" x14ac:dyDescent="0.2">
      <c r="B206" s="33">
        <v>42614</v>
      </c>
      <c r="D206" s="20">
        <v>1779491</v>
      </c>
      <c r="E206" s="20">
        <v>2480469</v>
      </c>
      <c r="F206" s="20">
        <v>23201478</v>
      </c>
      <c r="G206" s="20">
        <v>216382</v>
      </c>
      <c r="H206" s="20">
        <v>563688</v>
      </c>
      <c r="I206" s="20">
        <v>6328220</v>
      </c>
      <c r="J206" s="20">
        <v>1563109</v>
      </c>
      <c r="K206" s="20">
        <v>1916781</v>
      </c>
      <c r="L206" s="20">
        <v>16873258</v>
      </c>
    </row>
    <row r="207" spans="2:12" x14ac:dyDescent="0.2">
      <c r="B207" s="33">
        <v>42644</v>
      </c>
      <c r="D207" s="20">
        <v>1711802</v>
      </c>
      <c r="E207" s="20">
        <v>2393221</v>
      </c>
      <c r="F207" s="20">
        <v>21461145</v>
      </c>
      <c r="G207" s="20">
        <v>188409</v>
      </c>
      <c r="H207" s="20">
        <v>529240</v>
      </c>
      <c r="I207" s="20">
        <v>5777379</v>
      </c>
      <c r="J207" s="20">
        <v>1523393</v>
      </c>
      <c r="K207" s="20">
        <v>1863981</v>
      </c>
      <c r="L207" s="20">
        <v>15683766</v>
      </c>
    </row>
    <row r="208" spans="2:12" x14ac:dyDescent="0.2">
      <c r="B208" s="33">
        <v>42675</v>
      </c>
      <c r="D208" s="20">
        <v>965178</v>
      </c>
      <c r="E208" s="20">
        <v>1475504</v>
      </c>
      <c r="F208" s="20">
        <v>15176104</v>
      </c>
      <c r="G208" s="20">
        <v>167295</v>
      </c>
      <c r="H208" s="20">
        <v>480401</v>
      </c>
      <c r="I208" s="20">
        <v>5141324</v>
      </c>
      <c r="J208" s="20">
        <v>797883</v>
      </c>
      <c r="K208" s="20">
        <v>995103</v>
      </c>
      <c r="L208" s="20">
        <v>10034780</v>
      </c>
    </row>
    <row r="209" spans="2:12" x14ac:dyDescent="0.2">
      <c r="B209" s="33">
        <v>42705</v>
      </c>
      <c r="D209" s="20">
        <v>912569</v>
      </c>
      <c r="E209" s="20">
        <v>1384634</v>
      </c>
      <c r="F209" s="20">
        <v>15039690</v>
      </c>
      <c r="G209" s="20">
        <v>165326</v>
      </c>
      <c r="H209" s="20">
        <v>454497</v>
      </c>
      <c r="I209" s="20">
        <v>4994743</v>
      </c>
      <c r="J209" s="20">
        <v>747243</v>
      </c>
      <c r="K209" s="20">
        <v>930137</v>
      </c>
      <c r="L209" s="20">
        <v>10044947</v>
      </c>
    </row>
    <row r="210" spans="2:12" x14ac:dyDescent="0.2">
      <c r="B210" s="33">
        <v>42736</v>
      </c>
      <c r="D210" s="20">
        <v>867382</v>
      </c>
      <c r="E210" s="20">
        <v>1312107</v>
      </c>
      <c r="F210" s="20">
        <v>14260123</v>
      </c>
      <c r="G210" s="20">
        <v>153479</v>
      </c>
      <c r="H210" s="20">
        <v>430152</v>
      </c>
      <c r="I210" s="20">
        <v>4637199</v>
      </c>
      <c r="J210" s="20">
        <v>713903</v>
      </c>
      <c r="K210" s="20">
        <v>881955</v>
      </c>
      <c r="L210" s="20">
        <v>9622924</v>
      </c>
    </row>
    <row r="211" spans="2:12" x14ac:dyDescent="0.2">
      <c r="B211" s="33">
        <v>42767</v>
      </c>
      <c r="D211" s="20">
        <v>914921</v>
      </c>
      <c r="E211" s="20">
        <v>1378723</v>
      </c>
      <c r="F211" s="20">
        <v>14002100</v>
      </c>
      <c r="G211" s="20">
        <v>148053</v>
      </c>
      <c r="H211" s="20">
        <v>435043</v>
      </c>
      <c r="I211" s="20">
        <v>4585731</v>
      </c>
      <c r="J211" s="20">
        <v>766868</v>
      </c>
      <c r="K211" s="20">
        <v>943680</v>
      </c>
      <c r="L211" s="20">
        <v>9416369</v>
      </c>
    </row>
    <row r="212" spans="2:12" x14ac:dyDescent="0.2">
      <c r="B212" s="33">
        <v>42795</v>
      </c>
      <c r="D212" s="20">
        <v>1199855</v>
      </c>
      <c r="E212" s="20">
        <v>1815803</v>
      </c>
      <c r="F212" s="20">
        <v>17220610</v>
      </c>
      <c r="G212" s="20">
        <v>188088</v>
      </c>
      <c r="H212" s="20">
        <v>575384</v>
      </c>
      <c r="I212" s="20">
        <v>5685166</v>
      </c>
      <c r="J212" s="20">
        <v>1011767</v>
      </c>
      <c r="K212" s="20">
        <v>1240419</v>
      </c>
      <c r="L212" s="20">
        <v>11535444</v>
      </c>
    </row>
    <row r="213" spans="2:12" x14ac:dyDescent="0.2"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2:12" x14ac:dyDescent="0.2">
      <c r="B214" t="s">
        <v>297</v>
      </c>
      <c r="D214" s="20"/>
    </row>
    <row r="215" spans="2:12" x14ac:dyDescent="0.2">
      <c r="D215" s="20"/>
    </row>
    <row r="216" spans="2:12" x14ac:dyDescent="0.2">
      <c r="D216" s="20"/>
      <c r="E216" s="20"/>
      <c r="F216" s="20"/>
      <c r="G216" s="20"/>
      <c r="H216" s="20"/>
      <c r="I216" s="20"/>
      <c r="J216" s="20"/>
      <c r="K216" s="20"/>
      <c r="L216" s="20"/>
    </row>
  </sheetData>
  <mergeCells count="3">
    <mergeCell ref="C4:F4"/>
    <mergeCell ref="G4:I4"/>
    <mergeCell ref="J4:L4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C6" activePane="bottomRight" state="frozen"/>
      <selection activeCell="B150" sqref="B150"/>
      <selection pane="topRight" activeCell="B150" sqref="B150"/>
      <selection pane="bottomLeft" activeCell="B150" sqref="B150"/>
      <selection pane="bottomRight" sqref="A1:XFD1048576"/>
    </sheetView>
  </sheetViews>
  <sheetFormatPr baseColWidth="10" defaultRowHeight="12.75" x14ac:dyDescent="0.2"/>
  <cols>
    <col min="1" max="1" width="30" customWidth="1"/>
    <col min="257" max="257" width="30" customWidth="1"/>
    <col min="513" max="513" width="30" customWidth="1"/>
    <col min="769" max="769" width="30" customWidth="1"/>
    <col min="1025" max="1025" width="30" customWidth="1"/>
    <col min="1281" max="1281" width="30" customWidth="1"/>
    <col min="1537" max="1537" width="30" customWidth="1"/>
    <col min="1793" max="1793" width="30" customWidth="1"/>
    <col min="2049" max="2049" width="30" customWidth="1"/>
    <col min="2305" max="2305" width="30" customWidth="1"/>
    <col min="2561" max="2561" width="30" customWidth="1"/>
    <col min="2817" max="2817" width="30" customWidth="1"/>
    <col min="3073" max="3073" width="30" customWidth="1"/>
    <col min="3329" max="3329" width="30" customWidth="1"/>
    <col min="3585" max="3585" width="30" customWidth="1"/>
    <col min="3841" max="3841" width="30" customWidth="1"/>
    <col min="4097" max="4097" width="30" customWidth="1"/>
    <col min="4353" max="4353" width="30" customWidth="1"/>
    <col min="4609" max="4609" width="30" customWidth="1"/>
    <col min="4865" max="4865" width="30" customWidth="1"/>
    <col min="5121" max="5121" width="30" customWidth="1"/>
    <col min="5377" max="5377" width="30" customWidth="1"/>
    <col min="5633" max="5633" width="30" customWidth="1"/>
    <col min="5889" max="5889" width="30" customWidth="1"/>
    <col min="6145" max="6145" width="30" customWidth="1"/>
    <col min="6401" max="6401" width="30" customWidth="1"/>
    <col min="6657" max="6657" width="30" customWidth="1"/>
    <col min="6913" max="6913" width="30" customWidth="1"/>
    <col min="7169" max="7169" width="30" customWidth="1"/>
    <col min="7425" max="7425" width="30" customWidth="1"/>
    <col min="7681" max="7681" width="30" customWidth="1"/>
    <col min="7937" max="7937" width="30" customWidth="1"/>
    <col min="8193" max="8193" width="30" customWidth="1"/>
    <col min="8449" max="8449" width="30" customWidth="1"/>
    <col min="8705" max="8705" width="30" customWidth="1"/>
    <col min="8961" max="8961" width="30" customWidth="1"/>
    <col min="9217" max="9217" width="30" customWidth="1"/>
    <col min="9473" max="9473" width="30" customWidth="1"/>
    <col min="9729" max="9729" width="30" customWidth="1"/>
    <col min="9985" max="9985" width="30" customWidth="1"/>
    <col min="10241" max="10241" width="30" customWidth="1"/>
    <col min="10497" max="10497" width="30" customWidth="1"/>
    <col min="10753" max="10753" width="30" customWidth="1"/>
    <col min="11009" max="11009" width="30" customWidth="1"/>
    <col min="11265" max="11265" width="30" customWidth="1"/>
    <col min="11521" max="11521" width="30" customWidth="1"/>
    <col min="11777" max="11777" width="30" customWidth="1"/>
    <col min="12033" max="12033" width="30" customWidth="1"/>
    <col min="12289" max="12289" width="30" customWidth="1"/>
    <col min="12545" max="12545" width="30" customWidth="1"/>
    <col min="12801" max="12801" width="30" customWidth="1"/>
    <col min="13057" max="13057" width="30" customWidth="1"/>
    <col min="13313" max="13313" width="30" customWidth="1"/>
    <col min="13569" max="13569" width="30" customWidth="1"/>
    <col min="13825" max="13825" width="30" customWidth="1"/>
    <col min="14081" max="14081" width="30" customWidth="1"/>
    <col min="14337" max="14337" width="30" customWidth="1"/>
    <col min="14593" max="14593" width="30" customWidth="1"/>
    <col min="14849" max="14849" width="30" customWidth="1"/>
    <col min="15105" max="15105" width="30" customWidth="1"/>
    <col min="15361" max="15361" width="30" customWidth="1"/>
    <col min="15617" max="15617" width="30" customWidth="1"/>
    <col min="15873" max="15873" width="30" customWidth="1"/>
    <col min="16129" max="16129" width="30" customWidth="1"/>
  </cols>
  <sheetData>
    <row r="1" spans="1:21" ht="38.25" x14ac:dyDescent="0.2">
      <c r="A1" s="41" t="s">
        <v>180</v>
      </c>
    </row>
    <row r="2" spans="1:21" x14ac:dyDescent="0.2">
      <c r="A2" s="41" t="s">
        <v>148</v>
      </c>
    </row>
    <row r="3" spans="1:21" ht="27.75" customHeight="1" x14ac:dyDescent="0.2">
      <c r="A3" s="42" t="s">
        <v>149</v>
      </c>
    </row>
    <row r="5" spans="1:21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s="24" t="s">
        <v>164</v>
      </c>
      <c r="S5" s="24" t="s">
        <v>165</v>
      </c>
      <c r="T5" s="1" t="s">
        <v>166</v>
      </c>
      <c r="U5" s="1" t="s">
        <v>33</v>
      </c>
    </row>
    <row r="6" spans="1:21" x14ac:dyDescent="0.2">
      <c r="B6" s="54">
        <v>2003</v>
      </c>
      <c r="C6">
        <v>7</v>
      </c>
      <c r="D6">
        <v>10</v>
      </c>
      <c r="E6">
        <v>0</v>
      </c>
      <c r="F6">
        <v>13</v>
      </c>
      <c r="G6">
        <v>2</v>
      </c>
      <c r="H6">
        <v>0</v>
      </c>
      <c r="I6">
        <v>5</v>
      </c>
      <c r="J6">
        <v>7</v>
      </c>
      <c r="K6">
        <v>101</v>
      </c>
      <c r="L6">
        <v>12</v>
      </c>
      <c r="M6">
        <v>5</v>
      </c>
      <c r="N6">
        <v>4</v>
      </c>
      <c r="O6">
        <v>0</v>
      </c>
      <c r="P6">
        <v>11</v>
      </c>
      <c r="Q6">
        <f t="shared" ref="Q6:Q18" si="0">SUM(C6:P6)</f>
        <v>177</v>
      </c>
      <c r="R6" s="24">
        <v>0</v>
      </c>
      <c r="S6" s="24">
        <v>3</v>
      </c>
      <c r="T6">
        <v>250</v>
      </c>
    </row>
    <row r="7" spans="1:21" x14ac:dyDescent="0.2">
      <c r="B7" s="54">
        <v>2004</v>
      </c>
      <c r="C7">
        <v>4</v>
      </c>
      <c r="D7">
        <v>4</v>
      </c>
      <c r="E7">
        <v>0</v>
      </c>
      <c r="F7">
        <v>11</v>
      </c>
      <c r="G7">
        <v>2</v>
      </c>
      <c r="H7">
        <v>0</v>
      </c>
      <c r="I7">
        <v>4</v>
      </c>
      <c r="J7">
        <v>14</v>
      </c>
      <c r="K7">
        <v>45</v>
      </c>
      <c r="L7">
        <v>13</v>
      </c>
      <c r="M7">
        <v>2</v>
      </c>
      <c r="N7">
        <v>4</v>
      </c>
      <c r="O7">
        <v>0</v>
      </c>
      <c r="P7">
        <v>11</v>
      </c>
      <c r="Q7">
        <f t="shared" si="0"/>
        <v>114</v>
      </c>
      <c r="R7" s="24">
        <v>0</v>
      </c>
      <c r="S7" s="24">
        <v>6</v>
      </c>
      <c r="T7">
        <v>186</v>
      </c>
    </row>
    <row r="8" spans="1:21" x14ac:dyDescent="0.2">
      <c r="B8" s="54">
        <v>2005</v>
      </c>
      <c r="C8">
        <v>7</v>
      </c>
      <c r="D8">
        <v>3</v>
      </c>
      <c r="E8">
        <v>2</v>
      </c>
      <c r="F8">
        <v>13</v>
      </c>
      <c r="G8">
        <v>2</v>
      </c>
      <c r="H8">
        <v>0</v>
      </c>
      <c r="I8">
        <v>0</v>
      </c>
      <c r="J8">
        <v>12</v>
      </c>
      <c r="K8">
        <v>70</v>
      </c>
      <c r="L8">
        <v>19</v>
      </c>
      <c r="M8">
        <v>0</v>
      </c>
      <c r="N8">
        <v>6</v>
      </c>
      <c r="O8">
        <v>0</v>
      </c>
      <c r="P8">
        <v>13</v>
      </c>
      <c r="Q8">
        <f t="shared" si="0"/>
        <v>147</v>
      </c>
      <c r="R8" s="24">
        <v>0</v>
      </c>
      <c r="S8" s="24">
        <v>2</v>
      </c>
      <c r="T8">
        <v>241</v>
      </c>
    </row>
    <row r="9" spans="1:21" x14ac:dyDescent="0.2">
      <c r="B9" s="54">
        <v>2006</v>
      </c>
      <c r="C9">
        <v>7</v>
      </c>
      <c r="D9">
        <v>4</v>
      </c>
      <c r="E9">
        <v>0</v>
      </c>
      <c r="F9">
        <v>21</v>
      </c>
      <c r="G9">
        <v>5</v>
      </c>
      <c r="H9">
        <v>0</v>
      </c>
      <c r="I9">
        <v>2</v>
      </c>
      <c r="J9">
        <v>20</v>
      </c>
      <c r="K9">
        <v>78</v>
      </c>
      <c r="L9">
        <v>13</v>
      </c>
      <c r="M9">
        <v>0</v>
      </c>
      <c r="N9">
        <v>5</v>
      </c>
      <c r="O9">
        <v>1</v>
      </c>
      <c r="P9">
        <v>11</v>
      </c>
      <c r="Q9">
        <f t="shared" si="0"/>
        <v>167</v>
      </c>
      <c r="R9" s="24">
        <v>0</v>
      </c>
      <c r="S9" s="24">
        <v>1</v>
      </c>
      <c r="T9">
        <v>246</v>
      </c>
    </row>
    <row r="10" spans="1:21" x14ac:dyDescent="0.2">
      <c r="B10" s="54">
        <v>2007</v>
      </c>
      <c r="C10">
        <v>6</v>
      </c>
      <c r="D10">
        <v>1</v>
      </c>
      <c r="E10">
        <v>1</v>
      </c>
      <c r="F10">
        <v>19</v>
      </c>
      <c r="G10">
        <v>4</v>
      </c>
      <c r="H10">
        <v>0</v>
      </c>
      <c r="I10">
        <v>2</v>
      </c>
      <c r="J10">
        <v>9</v>
      </c>
      <c r="K10">
        <v>65</v>
      </c>
      <c r="L10">
        <v>14</v>
      </c>
      <c r="M10">
        <v>2</v>
      </c>
      <c r="N10">
        <v>3</v>
      </c>
      <c r="O10">
        <v>0</v>
      </c>
      <c r="P10">
        <v>16</v>
      </c>
      <c r="Q10">
        <f t="shared" si="0"/>
        <v>142</v>
      </c>
      <c r="R10" s="24">
        <v>0</v>
      </c>
      <c r="S10" s="24">
        <v>6</v>
      </c>
      <c r="T10">
        <v>216</v>
      </c>
      <c r="U10">
        <v>455</v>
      </c>
    </row>
    <row r="11" spans="1:21" x14ac:dyDescent="0.2">
      <c r="B11" s="54">
        <v>2008</v>
      </c>
      <c r="C11">
        <v>2</v>
      </c>
      <c r="D11">
        <v>2</v>
      </c>
      <c r="E11">
        <v>0</v>
      </c>
      <c r="F11">
        <v>15</v>
      </c>
      <c r="G11">
        <v>1</v>
      </c>
      <c r="H11">
        <v>0</v>
      </c>
      <c r="I11">
        <v>0</v>
      </c>
      <c r="J11">
        <v>6</v>
      </c>
      <c r="K11">
        <v>15</v>
      </c>
      <c r="L11">
        <v>3</v>
      </c>
      <c r="M11">
        <v>0</v>
      </c>
      <c r="N11">
        <v>1</v>
      </c>
      <c r="O11">
        <v>0</v>
      </c>
      <c r="P11">
        <v>4</v>
      </c>
      <c r="Q11">
        <f t="shared" si="0"/>
        <v>49</v>
      </c>
      <c r="R11" s="24">
        <v>2</v>
      </c>
      <c r="S11" s="24">
        <v>1</v>
      </c>
      <c r="T11">
        <v>84</v>
      </c>
      <c r="U11">
        <v>225</v>
      </c>
    </row>
    <row r="12" spans="1:21" x14ac:dyDescent="0.2">
      <c r="B12" s="54">
        <v>2009</v>
      </c>
      <c r="C12">
        <v>1</v>
      </c>
      <c r="D12">
        <v>4</v>
      </c>
      <c r="E12">
        <v>0</v>
      </c>
      <c r="F12">
        <v>8</v>
      </c>
      <c r="G12">
        <v>1</v>
      </c>
      <c r="H12">
        <v>0</v>
      </c>
      <c r="I12">
        <v>0</v>
      </c>
      <c r="J12">
        <v>5</v>
      </c>
      <c r="K12">
        <v>22</v>
      </c>
      <c r="L12">
        <v>6</v>
      </c>
      <c r="M12">
        <v>0</v>
      </c>
      <c r="N12">
        <v>3</v>
      </c>
      <c r="O12">
        <v>0</v>
      </c>
      <c r="P12">
        <v>3</v>
      </c>
      <c r="Q12">
        <f t="shared" si="0"/>
        <v>53</v>
      </c>
      <c r="R12" s="24">
        <v>0</v>
      </c>
      <c r="S12" s="24">
        <v>0</v>
      </c>
      <c r="T12">
        <v>70</v>
      </c>
      <c r="U12">
        <v>253</v>
      </c>
    </row>
    <row r="13" spans="1:21" s="1" customFormat="1" x14ac:dyDescent="0.2">
      <c r="B13" s="52" t="s">
        <v>169</v>
      </c>
      <c r="C13" s="24">
        <v>5</v>
      </c>
      <c r="D13" s="24">
        <v>0</v>
      </c>
      <c r="E13" s="24">
        <v>1</v>
      </c>
      <c r="F13" s="24">
        <v>14</v>
      </c>
      <c r="G13" s="24">
        <v>1</v>
      </c>
      <c r="H13" s="24">
        <v>0</v>
      </c>
      <c r="I13" s="24">
        <v>1</v>
      </c>
      <c r="J13" s="24">
        <v>3</v>
      </c>
      <c r="K13" s="24">
        <v>57</v>
      </c>
      <c r="L13" s="24">
        <v>10</v>
      </c>
      <c r="M13" s="24">
        <v>0</v>
      </c>
      <c r="N13" s="24">
        <v>0</v>
      </c>
      <c r="O13" s="24">
        <v>0</v>
      </c>
      <c r="P13" s="24">
        <v>14</v>
      </c>
      <c r="Q13">
        <f t="shared" si="0"/>
        <v>106</v>
      </c>
      <c r="R13" s="24">
        <v>0</v>
      </c>
      <c r="S13" s="24">
        <v>0</v>
      </c>
      <c r="T13" s="24">
        <v>130</v>
      </c>
      <c r="U13" s="24">
        <v>366</v>
      </c>
    </row>
    <row r="14" spans="1:21" x14ac:dyDescent="0.2">
      <c r="B14" s="53">
        <v>2011</v>
      </c>
      <c r="C14">
        <v>3</v>
      </c>
      <c r="D14">
        <v>1</v>
      </c>
      <c r="E14">
        <v>0</v>
      </c>
      <c r="F14">
        <v>8</v>
      </c>
      <c r="G14">
        <v>2</v>
      </c>
      <c r="H14">
        <v>4</v>
      </c>
      <c r="I14">
        <v>0</v>
      </c>
      <c r="J14">
        <v>4</v>
      </c>
      <c r="K14">
        <v>72</v>
      </c>
      <c r="L14">
        <v>7</v>
      </c>
      <c r="M14">
        <v>0</v>
      </c>
      <c r="N14">
        <v>2</v>
      </c>
      <c r="O14">
        <v>0</v>
      </c>
      <c r="P14">
        <v>8</v>
      </c>
      <c r="Q14">
        <f t="shared" si="0"/>
        <v>111</v>
      </c>
      <c r="R14">
        <v>1</v>
      </c>
      <c r="S14">
        <v>0</v>
      </c>
      <c r="T14">
        <v>168</v>
      </c>
      <c r="U14">
        <v>401</v>
      </c>
    </row>
    <row r="15" spans="1:21" x14ac:dyDescent="0.2">
      <c r="B15" s="24">
        <v>2012</v>
      </c>
      <c r="C15">
        <v>3</v>
      </c>
      <c r="D15">
        <v>1</v>
      </c>
      <c r="E15">
        <v>0</v>
      </c>
      <c r="F15">
        <v>10</v>
      </c>
      <c r="G15">
        <v>0</v>
      </c>
      <c r="H15">
        <v>11</v>
      </c>
      <c r="I15">
        <v>0</v>
      </c>
      <c r="J15">
        <v>5</v>
      </c>
      <c r="K15">
        <v>41</v>
      </c>
      <c r="L15">
        <v>11</v>
      </c>
      <c r="M15">
        <v>0</v>
      </c>
      <c r="N15">
        <v>0</v>
      </c>
      <c r="O15">
        <v>0</v>
      </c>
      <c r="P15">
        <v>3</v>
      </c>
      <c r="Q15">
        <f t="shared" si="0"/>
        <v>85</v>
      </c>
      <c r="R15">
        <v>0</v>
      </c>
      <c r="S15">
        <v>1</v>
      </c>
      <c r="T15">
        <v>119</v>
      </c>
      <c r="U15">
        <v>335</v>
      </c>
    </row>
    <row r="16" spans="1:21" x14ac:dyDescent="0.2">
      <c r="B16" s="53">
        <v>2013</v>
      </c>
      <c r="C16">
        <v>11</v>
      </c>
      <c r="D16">
        <v>9</v>
      </c>
      <c r="E16">
        <v>2</v>
      </c>
      <c r="F16">
        <v>15</v>
      </c>
      <c r="G16">
        <v>9</v>
      </c>
      <c r="H16">
        <v>6</v>
      </c>
      <c r="I16">
        <v>5</v>
      </c>
      <c r="J16">
        <v>14</v>
      </c>
      <c r="K16">
        <v>90</v>
      </c>
      <c r="L16">
        <v>18</v>
      </c>
      <c r="M16">
        <v>2</v>
      </c>
      <c r="N16">
        <v>9</v>
      </c>
      <c r="O16">
        <v>0</v>
      </c>
      <c r="P16">
        <v>12</v>
      </c>
      <c r="Q16">
        <f t="shared" si="0"/>
        <v>202</v>
      </c>
      <c r="R16">
        <v>3</v>
      </c>
      <c r="S16">
        <v>9</v>
      </c>
      <c r="T16">
        <v>651</v>
      </c>
      <c r="U16">
        <v>4449</v>
      </c>
    </row>
    <row r="17" spans="2:21" x14ac:dyDescent="0.2">
      <c r="B17" s="53">
        <v>2014</v>
      </c>
      <c r="C17">
        <v>4</v>
      </c>
      <c r="D17">
        <v>3</v>
      </c>
      <c r="E17">
        <v>0</v>
      </c>
      <c r="F17">
        <v>6</v>
      </c>
      <c r="G17">
        <v>1</v>
      </c>
      <c r="H17">
        <v>4</v>
      </c>
      <c r="I17">
        <v>0</v>
      </c>
      <c r="J17">
        <v>4</v>
      </c>
      <c r="K17">
        <v>21</v>
      </c>
      <c r="L17">
        <v>6</v>
      </c>
      <c r="M17">
        <v>1</v>
      </c>
      <c r="N17">
        <v>1</v>
      </c>
      <c r="O17">
        <v>0</v>
      </c>
      <c r="P17">
        <v>4</v>
      </c>
      <c r="Q17">
        <f t="shared" si="0"/>
        <v>55</v>
      </c>
      <c r="R17">
        <v>0</v>
      </c>
      <c r="S17">
        <v>2</v>
      </c>
      <c r="T17">
        <v>80</v>
      </c>
      <c r="U17">
        <v>252</v>
      </c>
    </row>
    <row r="18" spans="2:21" x14ac:dyDescent="0.2">
      <c r="B18" s="53">
        <v>2015</v>
      </c>
      <c r="C18">
        <v>5</v>
      </c>
      <c r="D18">
        <v>1</v>
      </c>
      <c r="E18">
        <v>0</v>
      </c>
      <c r="F18">
        <v>6</v>
      </c>
      <c r="G18">
        <v>2</v>
      </c>
      <c r="H18">
        <v>0</v>
      </c>
      <c r="I18">
        <v>0</v>
      </c>
      <c r="J18">
        <v>7</v>
      </c>
      <c r="K18">
        <v>18</v>
      </c>
      <c r="L18">
        <v>9</v>
      </c>
      <c r="M18">
        <v>0</v>
      </c>
      <c r="N18">
        <v>3</v>
      </c>
      <c r="O18">
        <v>0</v>
      </c>
      <c r="P18">
        <v>5</v>
      </c>
      <c r="Q18">
        <f t="shared" si="0"/>
        <v>56</v>
      </c>
      <c r="R18">
        <v>0</v>
      </c>
      <c r="S18">
        <v>0</v>
      </c>
      <c r="T18">
        <v>95</v>
      </c>
      <c r="U18">
        <v>359</v>
      </c>
    </row>
    <row r="20" spans="2:21" x14ac:dyDescent="0.2">
      <c r="B20" s="21" t="s">
        <v>170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C6" activePane="bottomRight" state="frozen"/>
      <selection activeCell="B150" sqref="B150"/>
      <selection pane="topRight" activeCell="B150" sqref="B150"/>
      <selection pane="bottomLeft" activeCell="B150" sqref="B150"/>
      <selection pane="bottomRight" activeCell="J26" sqref="J26"/>
    </sheetView>
  </sheetViews>
  <sheetFormatPr baseColWidth="10" defaultRowHeight="12.75" x14ac:dyDescent="0.2"/>
  <cols>
    <col min="1" max="1" width="30.5703125" customWidth="1"/>
    <col min="257" max="257" width="30.5703125" customWidth="1"/>
    <col min="513" max="513" width="30.5703125" customWidth="1"/>
    <col min="769" max="769" width="30.5703125" customWidth="1"/>
    <col min="1025" max="1025" width="30.5703125" customWidth="1"/>
    <col min="1281" max="1281" width="30.5703125" customWidth="1"/>
    <col min="1537" max="1537" width="30.5703125" customWidth="1"/>
    <col min="1793" max="1793" width="30.5703125" customWidth="1"/>
    <col min="2049" max="2049" width="30.5703125" customWidth="1"/>
    <col min="2305" max="2305" width="30.5703125" customWidth="1"/>
    <col min="2561" max="2561" width="30.5703125" customWidth="1"/>
    <col min="2817" max="2817" width="30.5703125" customWidth="1"/>
    <col min="3073" max="3073" width="30.5703125" customWidth="1"/>
    <col min="3329" max="3329" width="30.5703125" customWidth="1"/>
    <col min="3585" max="3585" width="30.5703125" customWidth="1"/>
    <col min="3841" max="3841" width="30.5703125" customWidth="1"/>
    <col min="4097" max="4097" width="30.5703125" customWidth="1"/>
    <col min="4353" max="4353" width="30.5703125" customWidth="1"/>
    <col min="4609" max="4609" width="30.5703125" customWidth="1"/>
    <col min="4865" max="4865" width="30.5703125" customWidth="1"/>
    <col min="5121" max="5121" width="30.5703125" customWidth="1"/>
    <col min="5377" max="5377" width="30.5703125" customWidth="1"/>
    <col min="5633" max="5633" width="30.5703125" customWidth="1"/>
    <col min="5889" max="5889" width="30.5703125" customWidth="1"/>
    <col min="6145" max="6145" width="30.5703125" customWidth="1"/>
    <col min="6401" max="6401" width="30.5703125" customWidth="1"/>
    <col min="6657" max="6657" width="30.5703125" customWidth="1"/>
    <col min="6913" max="6913" width="30.5703125" customWidth="1"/>
    <col min="7169" max="7169" width="30.5703125" customWidth="1"/>
    <col min="7425" max="7425" width="30.5703125" customWidth="1"/>
    <col min="7681" max="7681" width="30.5703125" customWidth="1"/>
    <col min="7937" max="7937" width="30.5703125" customWidth="1"/>
    <col min="8193" max="8193" width="30.5703125" customWidth="1"/>
    <col min="8449" max="8449" width="30.5703125" customWidth="1"/>
    <col min="8705" max="8705" width="30.5703125" customWidth="1"/>
    <col min="8961" max="8961" width="30.5703125" customWidth="1"/>
    <col min="9217" max="9217" width="30.5703125" customWidth="1"/>
    <col min="9473" max="9473" width="30.5703125" customWidth="1"/>
    <col min="9729" max="9729" width="30.5703125" customWidth="1"/>
    <col min="9985" max="9985" width="30.5703125" customWidth="1"/>
    <col min="10241" max="10241" width="30.5703125" customWidth="1"/>
    <col min="10497" max="10497" width="30.5703125" customWidth="1"/>
    <col min="10753" max="10753" width="30.5703125" customWidth="1"/>
    <col min="11009" max="11009" width="30.5703125" customWidth="1"/>
    <col min="11265" max="11265" width="30.5703125" customWidth="1"/>
    <col min="11521" max="11521" width="30.5703125" customWidth="1"/>
    <col min="11777" max="11777" width="30.5703125" customWidth="1"/>
    <col min="12033" max="12033" width="30.5703125" customWidth="1"/>
    <col min="12289" max="12289" width="30.5703125" customWidth="1"/>
    <col min="12545" max="12545" width="30.5703125" customWidth="1"/>
    <col min="12801" max="12801" width="30.5703125" customWidth="1"/>
    <col min="13057" max="13057" width="30.5703125" customWidth="1"/>
    <col min="13313" max="13313" width="30.5703125" customWidth="1"/>
    <col min="13569" max="13569" width="30.5703125" customWidth="1"/>
    <col min="13825" max="13825" width="30.5703125" customWidth="1"/>
    <col min="14081" max="14081" width="30.5703125" customWidth="1"/>
    <col min="14337" max="14337" width="30.5703125" customWidth="1"/>
    <col min="14593" max="14593" width="30.5703125" customWidth="1"/>
    <col min="14849" max="14849" width="30.5703125" customWidth="1"/>
    <col min="15105" max="15105" width="30.5703125" customWidth="1"/>
    <col min="15361" max="15361" width="30.5703125" customWidth="1"/>
    <col min="15617" max="15617" width="30.5703125" customWidth="1"/>
    <col min="15873" max="15873" width="30.5703125" customWidth="1"/>
    <col min="16129" max="16129" width="30.5703125" customWidth="1"/>
  </cols>
  <sheetData>
    <row r="1" spans="1:21" ht="38.25" x14ac:dyDescent="0.2">
      <c r="A1" s="41" t="s">
        <v>181</v>
      </c>
    </row>
    <row r="2" spans="1:21" x14ac:dyDescent="0.2">
      <c r="A2" s="43" t="s">
        <v>182</v>
      </c>
    </row>
    <row r="3" spans="1:21" ht="25.5" x14ac:dyDescent="0.2">
      <c r="A3" s="42" t="s">
        <v>149</v>
      </c>
    </row>
    <row r="5" spans="1:21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s="24" t="s">
        <v>164</v>
      </c>
      <c r="S5" s="24" t="s">
        <v>165</v>
      </c>
      <c r="T5" s="1" t="s">
        <v>166</v>
      </c>
      <c r="U5" s="1" t="s">
        <v>33</v>
      </c>
    </row>
    <row r="6" spans="1:21" x14ac:dyDescent="0.2">
      <c r="B6" s="54">
        <v>2003</v>
      </c>
      <c r="C6">
        <v>237</v>
      </c>
      <c r="D6">
        <v>225</v>
      </c>
      <c r="E6">
        <v>18</v>
      </c>
      <c r="F6">
        <v>277</v>
      </c>
      <c r="G6">
        <v>148</v>
      </c>
      <c r="H6">
        <v>21</v>
      </c>
      <c r="I6">
        <v>413</v>
      </c>
      <c r="J6">
        <v>459</v>
      </c>
      <c r="K6">
        <v>3371</v>
      </c>
      <c r="L6">
        <v>645</v>
      </c>
      <c r="M6">
        <v>60</v>
      </c>
      <c r="N6">
        <v>145</v>
      </c>
      <c r="O6">
        <v>10</v>
      </c>
      <c r="P6">
        <v>620</v>
      </c>
      <c r="Q6">
        <v>6649</v>
      </c>
      <c r="R6">
        <v>93</v>
      </c>
      <c r="S6">
        <v>200</v>
      </c>
      <c r="T6">
        <v>12092</v>
      </c>
    </row>
    <row r="7" spans="1:21" x14ac:dyDescent="0.2">
      <c r="B7" s="54">
        <v>2004</v>
      </c>
      <c r="C7">
        <v>284</v>
      </c>
      <c r="D7">
        <v>215</v>
      </c>
      <c r="E7">
        <v>33</v>
      </c>
      <c r="F7">
        <v>370</v>
      </c>
      <c r="G7">
        <v>171</v>
      </c>
      <c r="H7">
        <v>35</v>
      </c>
      <c r="I7">
        <v>377</v>
      </c>
      <c r="J7">
        <v>478</v>
      </c>
      <c r="K7">
        <v>3643</v>
      </c>
      <c r="L7">
        <v>595</v>
      </c>
      <c r="M7">
        <v>75</v>
      </c>
      <c r="N7">
        <v>201</v>
      </c>
      <c r="O7">
        <v>13</v>
      </c>
      <c r="P7">
        <v>768</v>
      </c>
      <c r="Q7">
        <v>7258</v>
      </c>
      <c r="R7">
        <v>97</v>
      </c>
      <c r="S7">
        <v>231</v>
      </c>
      <c r="T7">
        <v>13287</v>
      </c>
    </row>
    <row r="8" spans="1:21" x14ac:dyDescent="0.2">
      <c r="B8" s="54">
        <v>2005</v>
      </c>
      <c r="C8">
        <v>320</v>
      </c>
      <c r="D8">
        <v>233</v>
      </c>
      <c r="E8">
        <v>35</v>
      </c>
      <c r="F8">
        <v>348</v>
      </c>
      <c r="G8">
        <v>212</v>
      </c>
      <c r="H8">
        <v>32</v>
      </c>
      <c r="I8">
        <v>353</v>
      </c>
      <c r="J8">
        <v>431</v>
      </c>
      <c r="K8">
        <v>3851</v>
      </c>
      <c r="L8">
        <v>569</v>
      </c>
      <c r="M8">
        <v>71</v>
      </c>
      <c r="N8">
        <v>236</v>
      </c>
      <c r="O8">
        <v>9</v>
      </c>
      <c r="P8">
        <v>537</v>
      </c>
      <c r="Q8">
        <v>7237</v>
      </c>
      <c r="R8">
        <v>133</v>
      </c>
      <c r="S8">
        <v>221</v>
      </c>
      <c r="T8">
        <v>13199</v>
      </c>
    </row>
    <row r="9" spans="1:21" x14ac:dyDescent="0.2">
      <c r="B9" s="54">
        <v>2006</v>
      </c>
      <c r="C9">
        <v>274</v>
      </c>
      <c r="D9">
        <v>207</v>
      </c>
      <c r="E9">
        <v>33</v>
      </c>
      <c r="F9">
        <v>330</v>
      </c>
      <c r="G9">
        <v>153</v>
      </c>
      <c r="H9">
        <v>34</v>
      </c>
      <c r="I9">
        <v>701</v>
      </c>
      <c r="J9">
        <v>424</v>
      </c>
      <c r="K9">
        <v>4060</v>
      </c>
      <c r="L9">
        <v>589</v>
      </c>
      <c r="M9">
        <v>74</v>
      </c>
      <c r="N9">
        <v>194</v>
      </c>
      <c r="O9">
        <v>12</v>
      </c>
      <c r="P9">
        <v>535</v>
      </c>
      <c r="Q9">
        <v>7620</v>
      </c>
      <c r="R9">
        <v>111</v>
      </c>
      <c r="S9">
        <v>241</v>
      </c>
      <c r="T9">
        <v>13417</v>
      </c>
    </row>
    <row r="10" spans="1:21" x14ac:dyDescent="0.2">
      <c r="B10" s="54">
        <v>2007</v>
      </c>
      <c r="C10">
        <v>267</v>
      </c>
      <c r="D10">
        <v>204</v>
      </c>
      <c r="E10">
        <v>24</v>
      </c>
      <c r="F10">
        <v>303</v>
      </c>
      <c r="G10">
        <v>144</v>
      </c>
      <c r="H10">
        <v>32</v>
      </c>
      <c r="I10">
        <v>1324</v>
      </c>
      <c r="J10">
        <v>375</v>
      </c>
      <c r="K10">
        <v>3569</v>
      </c>
      <c r="L10">
        <v>513</v>
      </c>
      <c r="M10">
        <v>57</v>
      </c>
      <c r="N10">
        <v>166</v>
      </c>
      <c r="O10">
        <v>11</v>
      </c>
      <c r="P10">
        <v>360</v>
      </c>
      <c r="Q10">
        <v>7349</v>
      </c>
      <c r="R10">
        <v>83</v>
      </c>
      <c r="S10">
        <v>211</v>
      </c>
      <c r="T10">
        <v>12466</v>
      </c>
      <c r="U10">
        <v>52951</v>
      </c>
    </row>
    <row r="11" spans="1:21" x14ac:dyDescent="0.2">
      <c r="B11" s="54">
        <v>2008</v>
      </c>
      <c r="C11">
        <v>111</v>
      </c>
      <c r="D11">
        <v>81</v>
      </c>
      <c r="E11">
        <v>11</v>
      </c>
      <c r="F11">
        <v>155</v>
      </c>
      <c r="G11">
        <v>66</v>
      </c>
      <c r="H11">
        <v>13</v>
      </c>
      <c r="I11">
        <v>1381</v>
      </c>
      <c r="J11">
        <v>183</v>
      </c>
      <c r="K11">
        <v>1866</v>
      </c>
      <c r="L11">
        <v>205</v>
      </c>
      <c r="M11">
        <v>21</v>
      </c>
      <c r="N11">
        <v>62</v>
      </c>
      <c r="O11">
        <v>2</v>
      </c>
      <c r="P11">
        <v>379</v>
      </c>
      <c r="Q11">
        <v>4536</v>
      </c>
      <c r="R11">
        <v>36</v>
      </c>
      <c r="S11">
        <v>78</v>
      </c>
      <c r="T11">
        <v>7087</v>
      </c>
      <c r="U11">
        <v>26939</v>
      </c>
    </row>
    <row r="12" spans="1:21" x14ac:dyDescent="0.2">
      <c r="B12" s="54">
        <v>2009</v>
      </c>
      <c r="C12">
        <v>97</v>
      </c>
      <c r="D12">
        <v>69</v>
      </c>
      <c r="E12">
        <v>4</v>
      </c>
      <c r="F12">
        <v>105</v>
      </c>
      <c r="G12">
        <v>38</v>
      </c>
      <c r="H12">
        <v>12</v>
      </c>
      <c r="I12">
        <v>249</v>
      </c>
      <c r="J12">
        <v>110</v>
      </c>
      <c r="K12">
        <v>1160</v>
      </c>
      <c r="L12">
        <v>159</v>
      </c>
      <c r="M12">
        <v>13</v>
      </c>
      <c r="N12">
        <v>59</v>
      </c>
      <c r="O12">
        <v>4</v>
      </c>
      <c r="P12">
        <v>115</v>
      </c>
      <c r="Q12">
        <v>2194</v>
      </c>
      <c r="R12">
        <v>15</v>
      </c>
      <c r="S12">
        <v>56</v>
      </c>
      <c r="T12">
        <v>3797</v>
      </c>
      <c r="U12">
        <v>15904</v>
      </c>
    </row>
    <row r="13" spans="1:21" s="1" customFormat="1" x14ac:dyDescent="0.2">
      <c r="B13" s="52" t="s">
        <v>169</v>
      </c>
      <c r="C13">
        <v>83</v>
      </c>
      <c r="D13">
        <v>37</v>
      </c>
      <c r="E13">
        <v>3</v>
      </c>
      <c r="F13">
        <v>113</v>
      </c>
      <c r="G13">
        <v>33</v>
      </c>
      <c r="H13">
        <v>6</v>
      </c>
      <c r="I13">
        <v>6</v>
      </c>
      <c r="J13">
        <v>127</v>
      </c>
      <c r="K13">
        <v>1104</v>
      </c>
      <c r="L13">
        <v>155</v>
      </c>
      <c r="M13">
        <v>6</v>
      </c>
      <c r="N13">
        <v>36</v>
      </c>
      <c r="O13">
        <v>1</v>
      </c>
      <c r="P13">
        <v>92</v>
      </c>
      <c r="Q13">
        <v>1802</v>
      </c>
      <c r="R13">
        <v>16</v>
      </c>
      <c r="S13">
        <v>64</v>
      </c>
      <c r="T13">
        <v>3262</v>
      </c>
      <c r="U13">
        <v>14512</v>
      </c>
    </row>
    <row r="14" spans="1:21" x14ac:dyDescent="0.2">
      <c r="B14" s="53">
        <v>2011</v>
      </c>
      <c r="C14">
        <v>67</v>
      </c>
      <c r="D14">
        <v>43</v>
      </c>
      <c r="E14">
        <v>8</v>
      </c>
      <c r="F14">
        <v>97</v>
      </c>
      <c r="G14">
        <v>28</v>
      </c>
      <c r="H14">
        <v>2</v>
      </c>
      <c r="I14">
        <v>32</v>
      </c>
      <c r="J14">
        <v>101</v>
      </c>
      <c r="K14">
        <v>1071</v>
      </c>
      <c r="L14">
        <v>180</v>
      </c>
      <c r="M14">
        <v>8</v>
      </c>
      <c r="N14">
        <v>38</v>
      </c>
      <c r="O14">
        <v>0</v>
      </c>
      <c r="P14">
        <v>87</v>
      </c>
      <c r="Q14">
        <v>1762</v>
      </c>
      <c r="R14">
        <v>23</v>
      </c>
      <c r="S14">
        <v>35</v>
      </c>
      <c r="T14">
        <v>3169</v>
      </c>
      <c r="U14">
        <v>12528</v>
      </c>
    </row>
    <row r="15" spans="1:21" x14ac:dyDescent="0.2">
      <c r="B15" s="24">
        <v>2012</v>
      </c>
      <c r="C15">
        <v>38</v>
      </c>
      <c r="D15">
        <v>39</v>
      </c>
      <c r="E15">
        <v>8</v>
      </c>
      <c r="F15">
        <v>86</v>
      </c>
      <c r="G15">
        <v>13</v>
      </c>
      <c r="H15">
        <v>5</v>
      </c>
      <c r="I15">
        <v>3</v>
      </c>
      <c r="J15">
        <v>74</v>
      </c>
      <c r="K15">
        <v>717</v>
      </c>
      <c r="L15">
        <v>138</v>
      </c>
      <c r="M15">
        <v>6</v>
      </c>
      <c r="N15">
        <v>39</v>
      </c>
      <c r="O15">
        <v>1</v>
      </c>
      <c r="P15">
        <v>45</v>
      </c>
      <c r="Q15">
        <v>1212</v>
      </c>
      <c r="R15">
        <v>13</v>
      </c>
      <c r="S15">
        <v>28</v>
      </c>
      <c r="T15">
        <v>2502</v>
      </c>
      <c r="U15">
        <v>9055</v>
      </c>
    </row>
    <row r="16" spans="1:21" x14ac:dyDescent="0.2">
      <c r="B16" s="53">
        <v>2013</v>
      </c>
      <c r="C16">
        <v>48</v>
      </c>
      <c r="D16">
        <v>36</v>
      </c>
      <c r="E16">
        <v>5</v>
      </c>
      <c r="F16">
        <v>77</v>
      </c>
      <c r="G16">
        <v>19</v>
      </c>
      <c r="H16">
        <v>6</v>
      </c>
      <c r="I16">
        <v>5</v>
      </c>
      <c r="J16">
        <v>81</v>
      </c>
      <c r="K16">
        <v>693</v>
      </c>
      <c r="L16">
        <v>121</v>
      </c>
      <c r="M16">
        <v>8</v>
      </c>
      <c r="N16">
        <v>26</v>
      </c>
      <c r="O16">
        <v>2</v>
      </c>
      <c r="P16">
        <v>56</v>
      </c>
      <c r="Q16">
        <v>1183</v>
      </c>
      <c r="R16">
        <v>2</v>
      </c>
      <c r="S16">
        <v>30</v>
      </c>
      <c r="T16">
        <v>2626</v>
      </c>
      <c r="U16">
        <v>9455</v>
      </c>
    </row>
    <row r="17" spans="2:21" x14ac:dyDescent="0.2">
      <c r="B17" s="53">
        <v>2014</v>
      </c>
      <c r="C17">
        <v>51</v>
      </c>
      <c r="D17">
        <v>40</v>
      </c>
      <c r="E17">
        <v>4</v>
      </c>
      <c r="F17">
        <v>61</v>
      </c>
      <c r="G17">
        <v>24</v>
      </c>
      <c r="H17">
        <v>4</v>
      </c>
      <c r="I17">
        <v>3</v>
      </c>
      <c r="J17">
        <v>80</v>
      </c>
      <c r="K17">
        <v>739</v>
      </c>
      <c r="L17">
        <v>145</v>
      </c>
      <c r="M17">
        <v>4</v>
      </c>
      <c r="N17">
        <v>44</v>
      </c>
      <c r="O17">
        <v>1</v>
      </c>
      <c r="P17">
        <v>66</v>
      </c>
      <c r="Q17">
        <v>1266</v>
      </c>
      <c r="R17">
        <v>11</v>
      </c>
      <c r="S17">
        <v>39</v>
      </c>
      <c r="T17">
        <v>2601</v>
      </c>
      <c r="U17">
        <v>10433</v>
      </c>
    </row>
    <row r="18" spans="2:21" x14ac:dyDescent="0.2">
      <c r="B18" s="53">
        <v>2015</v>
      </c>
      <c r="C18">
        <v>77</v>
      </c>
      <c r="D18">
        <v>48</v>
      </c>
      <c r="E18">
        <v>5</v>
      </c>
      <c r="F18">
        <v>106</v>
      </c>
      <c r="G18">
        <v>36</v>
      </c>
      <c r="H18">
        <v>8</v>
      </c>
      <c r="I18">
        <v>7</v>
      </c>
      <c r="J18">
        <v>86</v>
      </c>
      <c r="K18">
        <v>862</v>
      </c>
      <c r="L18">
        <v>228</v>
      </c>
      <c r="M18">
        <v>11</v>
      </c>
      <c r="N18">
        <v>60</v>
      </c>
      <c r="O18">
        <v>0</v>
      </c>
      <c r="P18">
        <v>109</v>
      </c>
      <c r="Q18">
        <v>1643</v>
      </c>
      <c r="R18">
        <v>16</v>
      </c>
      <c r="S18">
        <v>52</v>
      </c>
      <c r="T18">
        <v>3900</v>
      </c>
      <c r="U18">
        <v>14149</v>
      </c>
    </row>
    <row r="19" spans="2:21" x14ac:dyDescent="0.2">
      <c r="Q19" s="39"/>
      <c r="R19" s="39"/>
      <c r="S19" s="39"/>
      <c r="T19" s="39"/>
      <c r="U19" s="39"/>
    </row>
    <row r="20" spans="2:21" x14ac:dyDescent="0.2">
      <c r="B20" s="21" t="s">
        <v>170</v>
      </c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pane xSplit="2" ySplit="5" topLeftCell="L6" activePane="bottomRight" state="frozen"/>
      <selection activeCell="B150" sqref="B150"/>
      <selection pane="topRight" activeCell="B150" sqref="B150"/>
      <selection pane="bottomLeft" activeCell="B150" sqref="B150"/>
      <selection pane="bottomRight" activeCell="T25" sqref="T25"/>
    </sheetView>
  </sheetViews>
  <sheetFormatPr baseColWidth="10" defaultRowHeight="12.75" x14ac:dyDescent="0.2"/>
  <cols>
    <col min="1" max="1" width="31.140625" customWidth="1"/>
    <col min="257" max="257" width="31.140625" customWidth="1"/>
    <col min="513" max="513" width="31.140625" customWidth="1"/>
    <col min="769" max="769" width="31.140625" customWidth="1"/>
    <col min="1025" max="1025" width="31.140625" customWidth="1"/>
    <col min="1281" max="1281" width="31.140625" customWidth="1"/>
    <col min="1537" max="1537" width="31.140625" customWidth="1"/>
    <col min="1793" max="1793" width="31.140625" customWidth="1"/>
    <col min="2049" max="2049" width="31.140625" customWidth="1"/>
    <col min="2305" max="2305" width="31.140625" customWidth="1"/>
    <col min="2561" max="2561" width="31.140625" customWidth="1"/>
    <col min="2817" max="2817" width="31.140625" customWidth="1"/>
    <col min="3073" max="3073" width="31.140625" customWidth="1"/>
    <col min="3329" max="3329" width="31.140625" customWidth="1"/>
    <col min="3585" max="3585" width="31.140625" customWidth="1"/>
    <col min="3841" max="3841" width="31.140625" customWidth="1"/>
    <col min="4097" max="4097" width="31.140625" customWidth="1"/>
    <col min="4353" max="4353" width="31.140625" customWidth="1"/>
    <col min="4609" max="4609" width="31.140625" customWidth="1"/>
    <col min="4865" max="4865" width="31.140625" customWidth="1"/>
    <col min="5121" max="5121" width="31.140625" customWidth="1"/>
    <col min="5377" max="5377" width="31.140625" customWidth="1"/>
    <col min="5633" max="5633" width="31.140625" customWidth="1"/>
    <col min="5889" max="5889" width="31.140625" customWidth="1"/>
    <col min="6145" max="6145" width="31.140625" customWidth="1"/>
    <col min="6401" max="6401" width="31.140625" customWidth="1"/>
    <col min="6657" max="6657" width="31.140625" customWidth="1"/>
    <col min="6913" max="6913" width="31.140625" customWidth="1"/>
    <col min="7169" max="7169" width="31.140625" customWidth="1"/>
    <col min="7425" max="7425" width="31.140625" customWidth="1"/>
    <col min="7681" max="7681" width="31.140625" customWidth="1"/>
    <col min="7937" max="7937" width="31.140625" customWidth="1"/>
    <col min="8193" max="8193" width="31.140625" customWidth="1"/>
    <col min="8449" max="8449" width="31.140625" customWidth="1"/>
    <col min="8705" max="8705" width="31.140625" customWidth="1"/>
    <col min="8961" max="8961" width="31.140625" customWidth="1"/>
    <col min="9217" max="9217" width="31.140625" customWidth="1"/>
    <col min="9473" max="9473" width="31.140625" customWidth="1"/>
    <col min="9729" max="9729" width="31.140625" customWidth="1"/>
    <col min="9985" max="9985" width="31.140625" customWidth="1"/>
    <col min="10241" max="10241" width="31.140625" customWidth="1"/>
    <col min="10497" max="10497" width="31.140625" customWidth="1"/>
    <col min="10753" max="10753" width="31.140625" customWidth="1"/>
    <col min="11009" max="11009" width="31.140625" customWidth="1"/>
    <col min="11265" max="11265" width="31.140625" customWidth="1"/>
    <col min="11521" max="11521" width="31.140625" customWidth="1"/>
    <col min="11777" max="11777" width="31.140625" customWidth="1"/>
    <col min="12033" max="12033" width="31.140625" customWidth="1"/>
    <col min="12289" max="12289" width="31.140625" customWidth="1"/>
    <col min="12545" max="12545" width="31.140625" customWidth="1"/>
    <col min="12801" max="12801" width="31.140625" customWidth="1"/>
    <col min="13057" max="13057" width="31.140625" customWidth="1"/>
    <col min="13313" max="13313" width="31.140625" customWidth="1"/>
    <col min="13569" max="13569" width="31.140625" customWidth="1"/>
    <col min="13825" max="13825" width="31.140625" customWidth="1"/>
    <col min="14081" max="14081" width="31.140625" customWidth="1"/>
    <col min="14337" max="14337" width="31.140625" customWidth="1"/>
    <col min="14593" max="14593" width="31.140625" customWidth="1"/>
    <col min="14849" max="14849" width="31.140625" customWidth="1"/>
    <col min="15105" max="15105" width="31.140625" customWidth="1"/>
    <col min="15361" max="15361" width="31.140625" customWidth="1"/>
    <col min="15617" max="15617" width="31.140625" customWidth="1"/>
    <col min="15873" max="15873" width="31.140625" customWidth="1"/>
    <col min="16129" max="16129" width="31.140625" customWidth="1"/>
  </cols>
  <sheetData>
    <row r="1" spans="1:21" x14ac:dyDescent="0.2">
      <c r="A1" s="43" t="s">
        <v>183</v>
      </c>
    </row>
    <row r="2" spans="1:21" ht="25.5" x14ac:dyDescent="0.2">
      <c r="A2" s="43" t="s">
        <v>184</v>
      </c>
    </row>
    <row r="3" spans="1:21" ht="25.5" x14ac:dyDescent="0.2">
      <c r="A3" s="42" t="s">
        <v>149</v>
      </c>
    </row>
    <row r="4" spans="1:21" x14ac:dyDescent="0.2">
      <c r="B4" s="32"/>
    </row>
    <row r="5" spans="1:21" x14ac:dyDescent="0.2">
      <c r="C5" t="s">
        <v>150</v>
      </c>
      <c r="D5" t="s">
        <v>151</v>
      </c>
      <c r="E5" t="s">
        <v>152</v>
      </c>
      <c r="F5" t="s">
        <v>153</v>
      </c>
      <c r="G5" t="s">
        <v>154</v>
      </c>
      <c r="H5" t="s">
        <v>155</v>
      </c>
      <c r="I5" t="s">
        <v>156</v>
      </c>
      <c r="J5" t="s">
        <v>157</v>
      </c>
      <c r="K5" s="1" t="s">
        <v>32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s="1" t="s">
        <v>163</v>
      </c>
      <c r="R5" t="s">
        <v>164</v>
      </c>
      <c r="S5" t="s">
        <v>165</v>
      </c>
      <c r="T5" s="1" t="s">
        <v>166</v>
      </c>
      <c r="U5" s="1" t="s">
        <v>33</v>
      </c>
    </row>
    <row r="6" spans="1:21" x14ac:dyDescent="0.2">
      <c r="B6" s="24">
        <v>2003</v>
      </c>
      <c r="C6">
        <v>247</v>
      </c>
      <c r="D6">
        <v>226</v>
      </c>
      <c r="E6">
        <v>18</v>
      </c>
      <c r="F6">
        <v>280</v>
      </c>
      <c r="G6">
        <v>161</v>
      </c>
      <c r="H6">
        <v>23</v>
      </c>
      <c r="I6">
        <v>413</v>
      </c>
      <c r="J6">
        <v>463</v>
      </c>
      <c r="K6">
        <v>3653</v>
      </c>
      <c r="L6">
        <v>648</v>
      </c>
      <c r="M6">
        <v>65</v>
      </c>
      <c r="N6">
        <v>151</v>
      </c>
      <c r="O6">
        <v>10</v>
      </c>
      <c r="P6">
        <v>623</v>
      </c>
      <c r="Q6">
        <v>6981</v>
      </c>
      <c r="R6">
        <v>94</v>
      </c>
      <c r="S6">
        <v>202</v>
      </c>
      <c r="T6">
        <v>12541</v>
      </c>
      <c r="U6">
        <v>3558</v>
      </c>
    </row>
    <row r="7" spans="1:21" x14ac:dyDescent="0.2">
      <c r="B7" s="24">
        <v>2004</v>
      </c>
      <c r="C7">
        <v>295</v>
      </c>
      <c r="D7">
        <v>222</v>
      </c>
      <c r="E7">
        <v>33</v>
      </c>
      <c r="F7">
        <v>371</v>
      </c>
      <c r="G7">
        <v>197</v>
      </c>
      <c r="H7">
        <v>35</v>
      </c>
      <c r="I7">
        <v>378</v>
      </c>
      <c r="J7">
        <v>484</v>
      </c>
      <c r="K7">
        <v>3903</v>
      </c>
      <c r="L7">
        <v>603</v>
      </c>
      <c r="M7">
        <v>77</v>
      </c>
      <c r="N7">
        <v>205</v>
      </c>
      <c r="O7">
        <v>13</v>
      </c>
      <c r="P7">
        <v>769</v>
      </c>
      <c r="Q7">
        <v>7585</v>
      </c>
      <c r="R7">
        <v>100</v>
      </c>
      <c r="S7">
        <v>231</v>
      </c>
      <c r="T7">
        <v>13763</v>
      </c>
      <c r="U7">
        <v>3504</v>
      </c>
    </row>
    <row r="8" spans="1:21" x14ac:dyDescent="0.2">
      <c r="B8" s="24">
        <v>2005</v>
      </c>
      <c r="C8">
        <v>337</v>
      </c>
      <c r="D8">
        <v>239</v>
      </c>
      <c r="E8">
        <v>36</v>
      </c>
      <c r="F8">
        <v>350</v>
      </c>
      <c r="G8">
        <v>216</v>
      </c>
      <c r="H8">
        <v>32</v>
      </c>
      <c r="I8">
        <v>355</v>
      </c>
      <c r="J8">
        <v>432</v>
      </c>
      <c r="K8">
        <v>4140</v>
      </c>
      <c r="L8">
        <v>575</v>
      </c>
      <c r="M8">
        <v>72</v>
      </c>
      <c r="N8">
        <v>241</v>
      </c>
      <c r="O8">
        <v>9</v>
      </c>
      <c r="P8">
        <v>543</v>
      </c>
      <c r="Q8">
        <v>7577</v>
      </c>
      <c r="R8">
        <v>133</v>
      </c>
      <c r="S8">
        <v>221</v>
      </c>
      <c r="T8">
        <v>13655</v>
      </c>
      <c r="U8">
        <v>3391</v>
      </c>
    </row>
    <row r="9" spans="1:21" x14ac:dyDescent="0.2">
      <c r="B9" s="24">
        <v>2006</v>
      </c>
      <c r="C9">
        <v>285</v>
      </c>
      <c r="D9">
        <v>207</v>
      </c>
      <c r="E9">
        <v>33</v>
      </c>
      <c r="F9">
        <v>332</v>
      </c>
      <c r="G9">
        <v>158</v>
      </c>
      <c r="H9">
        <v>37</v>
      </c>
      <c r="I9">
        <v>701</v>
      </c>
      <c r="J9">
        <v>426</v>
      </c>
      <c r="K9">
        <v>4398</v>
      </c>
      <c r="L9">
        <v>592</v>
      </c>
      <c r="M9">
        <v>74</v>
      </c>
      <c r="N9">
        <v>197</v>
      </c>
      <c r="O9">
        <v>13</v>
      </c>
      <c r="P9">
        <v>538</v>
      </c>
      <c r="Q9">
        <v>7991</v>
      </c>
      <c r="R9">
        <v>112</v>
      </c>
      <c r="S9">
        <v>241</v>
      </c>
      <c r="T9">
        <v>13923</v>
      </c>
      <c r="U9">
        <v>3392</v>
      </c>
    </row>
    <row r="10" spans="1:21" x14ac:dyDescent="0.2">
      <c r="B10" s="24">
        <v>2007</v>
      </c>
      <c r="C10">
        <v>293</v>
      </c>
      <c r="D10">
        <v>204</v>
      </c>
      <c r="E10">
        <v>25</v>
      </c>
      <c r="F10">
        <v>306</v>
      </c>
      <c r="G10">
        <v>149</v>
      </c>
      <c r="H10">
        <v>32</v>
      </c>
      <c r="I10">
        <v>1324</v>
      </c>
      <c r="J10">
        <v>375</v>
      </c>
      <c r="K10">
        <v>3926</v>
      </c>
      <c r="L10">
        <v>519</v>
      </c>
      <c r="M10">
        <v>58</v>
      </c>
      <c r="N10">
        <v>169</v>
      </c>
      <c r="O10">
        <v>11</v>
      </c>
      <c r="P10">
        <v>362</v>
      </c>
      <c r="Q10">
        <v>7753</v>
      </c>
      <c r="R10">
        <v>85</v>
      </c>
      <c r="S10">
        <v>211</v>
      </c>
      <c r="T10">
        <v>13008</v>
      </c>
      <c r="U10">
        <v>56606</v>
      </c>
    </row>
    <row r="11" spans="1:21" x14ac:dyDescent="0.2">
      <c r="B11" s="24">
        <v>2008</v>
      </c>
      <c r="C11">
        <v>123</v>
      </c>
      <c r="D11">
        <v>81</v>
      </c>
      <c r="E11">
        <v>11</v>
      </c>
      <c r="F11">
        <v>157</v>
      </c>
      <c r="G11">
        <v>70</v>
      </c>
      <c r="H11">
        <v>13</v>
      </c>
      <c r="I11">
        <v>1381</v>
      </c>
      <c r="J11">
        <v>185</v>
      </c>
      <c r="K11">
        <v>2135</v>
      </c>
      <c r="L11">
        <v>205</v>
      </c>
      <c r="M11">
        <v>22</v>
      </c>
      <c r="N11">
        <v>63</v>
      </c>
      <c r="O11">
        <v>2</v>
      </c>
      <c r="P11">
        <v>382</v>
      </c>
      <c r="Q11">
        <v>4830</v>
      </c>
      <c r="R11">
        <v>38</v>
      </c>
      <c r="S11">
        <v>78</v>
      </c>
      <c r="T11">
        <v>7476</v>
      </c>
      <c r="U11">
        <v>29484</v>
      </c>
    </row>
    <row r="12" spans="1:21" x14ac:dyDescent="0.2">
      <c r="B12" s="24">
        <v>2009</v>
      </c>
      <c r="C12">
        <v>104</v>
      </c>
      <c r="D12">
        <v>69</v>
      </c>
      <c r="E12">
        <v>4</v>
      </c>
      <c r="F12">
        <v>108</v>
      </c>
      <c r="G12">
        <v>39</v>
      </c>
      <c r="H12">
        <v>12</v>
      </c>
      <c r="I12">
        <v>249</v>
      </c>
      <c r="J12">
        <v>116</v>
      </c>
      <c r="K12">
        <v>1390</v>
      </c>
      <c r="L12">
        <v>160</v>
      </c>
      <c r="M12">
        <v>13</v>
      </c>
      <c r="N12">
        <v>60</v>
      </c>
      <c r="O12">
        <v>4</v>
      </c>
      <c r="P12">
        <v>115</v>
      </c>
      <c r="Q12">
        <v>2443</v>
      </c>
      <c r="R12">
        <v>15</v>
      </c>
      <c r="S12">
        <v>56</v>
      </c>
      <c r="T12">
        <v>4078</v>
      </c>
      <c r="U12">
        <v>16975</v>
      </c>
    </row>
    <row r="13" spans="1:21" s="1" customFormat="1" x14ac:dyDescent="0.2">
      <c r="B13" s="52" t="s">
        <v>169</v>
      </c>
      <c r="C13">
        <v>85</v>
      </c>
      <c r="D13">
        <v>38</v>
      </c>
      <c r="E13">
        <v>3</v>
      </c>
      <c r="F13">
        <v>117</v>
      </c>
      <c r="G13">
        <v>33</v>
      </c>
      <c r="H13">
        <v>6</v>
      </c>
      <c r="I13">
        <v>6</v>
      </c>
      <c r="J13">
        <v>129</v>
      </c>
      <c r="K13">
        <v>1188</v>
      </c>
      <c r="L13">
        <v>155</v>
      </c>
      <c r="M13">
        <v>6</v>
      </c>
      <c r="N13">
        <v>36</v>
      </c>
      <c r="O13">
        <v>1</v>
      </c>
      <c r="P13">
        <v>94</v>
      </c>
      <c r="Q13">
        <v>1897</v>
      </c>
      <c r="R13">
        <v>17</v>
      </c>
      <c r="S13">
        <v>65</v>
      </c>
      <c r="T13">
        <v>3408</v>
      </c>
      <c r="U13">
        <v>15602</v>
      </c>
    </row>
    <row r="14" spans="1:21" x14ac:dyDescent="0.2">
      <c r="B14" s="53">
        <v>2011</v>
      </c>
      <c r="C14">
        <v>74</v>
      </c>
      <c r="D14">
        <v>43</v>
      </c>
      <c r="E14">
        <v>8</v>
      </c>
      <c r="F14">
        <v>97</v>
      </c>
      <c r="G14">
        <v>29</v>
      </c>
      <c r="H14">
        <v>2</v>
      </c>
      <c r="I14">
        <v>33</v>
      </c>
      <c r="J14">
        <v>103</v>
      </c>
      <c r="K14">
        <v>1126</v>
      </c>
      <c r="L14">
        <v>180</v>
      </c>
      <c r="M14">
        <v>8</v>
      </c>
      <c r="N14">
        <v>39</v>
      </c>
      <c r="O14">
        <v>0</v>
      </c>
      <c r="P14">
        <v>87</v>
      </c>
      <c r="Q14">
        <v>1829</v>
      </c>
      <c r="R14">
        <v>23</v>
      </c>
      <c r="S14">
        <v>35</v>
      </c>
      <c r="T14">
        <v>3367</v>
      </c>
      <c r="U14">
        <v>14324</v>
      </c>
    </row>
    <row r="15" spans="1:21" x14ac:dyDescent="0.2">
      <c r="B15" s="24">
        <v>2012</v>
      </c>
      <c r="C15">
        <v>42</v>
      </c>
      <c r="D15">
        <v>40</v>
      </c>
      <c r="E15">
        <v>8</v>
      </c>
      <c r="F15">
        <v>86</v>
      </c>
      <c r="G15">
        <v>13</v>
      </c>
      <c r="H15">
        <v>5</v>
      </c>
      <c r="I15">
        <v>4</v>
      </c>
      <c r="J15">
        <v>75</v>
      </c>
      <c r="K15">
        <v>759</v>
      </c>
      <c r="L15">
        <v>138</v>
      </c>
      <c r="M15">
        <v>6</v>
      </c>
      <c r="N15">
        <v>40</v>
      </c>
      <c r="O15">
        <v>1</v>
      </c>
      <c r="P15">
        <v>48</v>
      </c>
      <c r="Q15">
        <v>1265</v>
      </c>
      <c r="R15">
        <v>13</v>
      </c>
      <c r="S15">
        <v>28</v>
      </c>
      <c r="T15">
        <v>2886</v>
      </c>
      <c r="U15">
        <v>10813</v>
      </c>
    </row>
    <row r="16" spans="1:21" x14ac:dyDescent="0.2">
      <c r="B16" s="53">
        <v>2013</v>
      </c>
      <c r="C16">
        <v>53</v>
      </c>
      <c r="D16">
        <v>39</v>
      </c>
      <c r="E16">
        <v>6</v>
      </c>
      <c r="F16">
        <v>77</v>
      </c>
      <c r="G16">
        <v>27</v>
      </c>
      <c r="H16">
        <v>6</v>
      </c>
      <c r="I16">
        <v>5</v>
      </c>
      <c r="J16">
        <v>83</v>
      </c>
      <c r="K16">
        <v>749</v>
      </c>
      <c r="L16">
        <v>122</v>
      </c>
      <c r="M16">
        <v>8</v>
      </c>
      <c r="N16">
        <v>31</v>
      </c>
      <c r="O16">
        <v>2</v>
      </c>
      <c r="P16">
        <v>58</v>
      </c>
      <c r="Q16">
        <v>1266</v>
      </c>
      <c r="R16">
        <v>8</v>
      </c>
      <c r="S16">
        <v>31</v>
      </c>
      <c r="T16">
        <v>2981</v>
      </c>
      <c r="U16">
        <v>12930</v>
      </c>
    </row>
    <row r="17" spans="2:22" x14ac:dyDescent="0.2">
      <c r="B17" s="53">
        <v>2014</v>
      </c>
      <c r="C17">
        <v>60</v>
      </c>
      <c r="D17">
        <v>40</v>
      </c>
      <c r="E17">
        <v>4</v>
      </c>
      <c r="F17">
        <v>61</v>
      </c>
      <c r="G17">
        <v>24</v>
      </c>
      <c r="H17">
        <v>4</v>
      </c>
      <c r="I17">
        <v>3</v>
      </c>
      <c r="J17">
        <v>80</v>
      </c>
      <c r="K17">
        <v>795</v>
      </c>
      <c r="L17">
        <v>146</v>
      </c>
      <c r="M17">
        <v>4</v>
      </c>
      <c r="N17">
        <v>44</v>
      </c>
      <c r="O17">
        <v>1</v>
      </c>
      <c r="P17">
        <v>67</v>
      </c>
      <c r="Q17">
        <v>1333</v>
      </c>
      <c r="R17">
        <v>16</v>
      </c>
      <c r="S17">
        <v>40</v>
      </c>
      <c r="T17">
        <v>2739</v>
      </c>
      <c r="U17">
        <v>12619</v>
      </c>
    </row>
    <row r="18" spans="2:22" x14ac:dyDescent="0.2">
      <c r="B18" s="53">
        <v>2015</v>
      </c>
      <c r="C18">
        <v>87</v>
      </c>
      <c r="D18">
        <v>48</v>
      </c>
      <c r="E18">
        <v>5</v>
      </c>
      <c r="F18">
        <v>106</v>
      </c>
      <c r="G18">
        <v>39</v>
      </c>
      <c r="H18">
        <v>9</v>
      </c>
      <c r="I18">
        <v>10</v>
      </c>
      <c r="J18">
        <v>87</v>
      </c>
      <c r="K18">
        <v>975</v>
      </c>
      <c r="L18">
        <v>228</v>
      </c>
      <c r="M18">
        <v>11</v>
      </c>
      <c r="N18">
        <v>62</v>
      </c>
      <c r="O18">
        <v>0</v>
      </c>
      <c r="P18">
        <v>112</v>
      </c>
      <c r="Q18">
        <v>1779</v>
      </c>
      <c r="R18">
        <v>24</v>
      </c>
      <c r="S18">
        <v>54</v>
      </c>
      <c r="T18">
        <v>4411</v>
      </c>
      <c r="U18">
        <v>17345</v>
      </c>
    </row>
    <row r="19" spans="2:22" x14ac:dyDescent="0.2">
      <c r="K19" s="39"/>
    </row>
    <row r="20" spans="2:22" x14ac:dyDescent="0.2">
      <c r="B20" s="21" t="s">
        <v>170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3" spans="2:22" x14ac:dyDescent="0.2">
      <c r="K23" s="39"/>
      <c r="L23" s="39"/>
    </row>
    <row r="25" spans="2:22" x14ac:dyDescent="0.2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2:22" x14ac:dyDescent="0.2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1"/>
  <sheetViews>
    <sheetView workbookViewId="0">
      <pane xSplit="2" ySplit="6" topLeftCell="C37" activePane="bottomRight" state="frozen"/>
      <selection pane="topRight" activeCell="B1" sqref="B1"/>
      <selection pane="bottomLeft" activeCell="A6" sqref="A6"/>
      <selection pane="bottomRight" activeCell="B56" sqref="B56"/>
    </sheetView>
  </sheetViews>
  <sheetFormatPr baseColWidth="10" defaultColWidth="9.140625" defaultRowHeight="12.75" x14ac:dyDescent="0.2"/>
  <cols>
    <col min="1" max="1" width="25.42578125" customWidth="1"/>
    <col min="2" max="2" width="13.85546875" customWidth="1"/>
    <col min="35" max="35" width="12.28515625" bestFit="1" customWidth="1"/>
    <col min="257" max="257" width="25.42578125" customWidth="1"/>
    <col min="258" max="258" width="13.85546875" customWidth="1"/>
    <col min="291" max="291" width="12.28515625" bestFit="1" customWidth="1"/>
    <col min="513" max="513" width="25.42578125" customWidth="1"/>
    <col min="514" max="514" width="13.85546875" customWidth="1"/>
    <col min="547" max="547" width="12.28515625" bestFit="1" customWidth="1"/>
    <col min="769" max="769" width="25.42578125" customWidth="1"/>
    <col min="770" max="770" width="13.85546875" customWidth="1"/>
    <col min="803" max="803" width="12.28515625" bestFit="1" customWidth="1"/>
    <col min="1025" max="1025" width="25.42578125" customWidth="1"/>
    <col min="1026" max="1026" width="13.85546875" customWidth="1"/>
    <col min="1059" max="1059" width="12.28515625" bestFit="1" customWidth="1"/>
    <col min="1281" max="1281" width="25.42578125" customWidth="1"/>
    <col min="1282" max="1282" width="13.85546875" customWidth="1"/>
    <col min="1315" max="1315" width="12.28515625" bestFit="1" customWidth="1"/>
    <col min="1537" max="1537" width="25.42578125" customWidth="1"/>
    <col min="1538" max="1538" width="13.85546875" customWidth="1"/>
    <col min="1571" max="1571" width="12.28515625" bestFit="1" customWidth="1"/>
    <col min="1793" max="1793" width="25.42578125" customWidth="1"/>
    <col min="1794" max="1794" width="13.85546875" customWidth="1"/>
    <col min="1827" max="1827" width="12.28515625" bestFit="1" customWidth="1"/>
    <col min="2049" max="2049" width="25.42578125" customWidth="1"/>
    <col min="2050" max="2050" width="13.85546875" customWidth="1"/>
    <col min="2083" max="2083" width="12.28515625" bestFit="1" customWidth="1"/>
    <col min="2305" max="2305" width="25.42578125" customWidth="1"/>
    <col min="2306" max="2306" width="13.85546875" customWidth="1"/>
    <col min="2339" max="2339" width="12.28515625" bestFit="1" customWidth="1"/>
    <col min="2561" max="2561" width="25.42578125" customWidth="1"/>
    <col min="2562" max="2562" width="13.85546875" customWidth="1"/>
    <col min="2595" max="2595" width="12.28515625" bestFit="1" customWidth="1"/>
    <col min="2817" max="2817" width="25.42578125" customWidth="1"/>
    <col min="2818" max="2818" width="13.85546875" customWidth="1"/>
    <col min="2851" max="2851" width="12.28515625" bestFit="1" customWidth="1"/>
    <col min="3073" max="3073" width="25.42578125" customWidth="1"/>
    <col min="3074" max="3074" width="13.85546875" customWidth="1"/>
    <col min="3107" max="3107" width="12.28515625" bestFit="1" customWidth="1"/>
    <col min="3329" max="3329" width="25.42578125" customWidth="1"/>
    <col min="3330" max="3330" width="13.85546875" customWidth="1"/>
    <col min="3363" max="3363" width="12.28515625" bestFit="1" customWidth="1"/>
    <col min="3585" max="3585" width="25.42578125" customWidth="1"/>
    <col min="3586" max="3586" width="13.85546875" customWidth="1"/>
    <col min="3619" max="3619" width="12.28515625" bestFit="1" customWidth="1"/>
    <col min="3841" max="3841" width="25.42578125" customWidth="1"/>
    <col min="3842" max="3842" width="13.85546875" customWidth="1"/>
    <col min="3875" max="3875" width="12.28515625" bestFit="1" customWidth="1"/>
    <col min="4097" max="4097" width="25.42578125" customWidth="1"/>
    <col min="4098" max="4098" width="13.85546875" customWidth="1"/>
    <col min="4131" max="4131" width="12.28515625" bestFit="1" customWidth="1"/>
    <col min="4353" max="4353" width="25.42578125" customWidth="1"/>
    <col min="4354" max="4354" width="13.85546875" customWidth="1"/>
    <col min="4387" max="4387" width="12.28515625" bestFit="1" customWidth="1"/>
    <col min="4609" max="4609" width="25.42578125" customWidth="1"/>
    <col min="4610" max="4610" width="13.85546875" customWidth="1"/>
    <col min="4643" max="4643" width="12.28515625" bestFit="1" customWidth="1"/>
    <col min="4865" max="4865" width="25.42578125" customWidth="1"/>
    <col min="4866" max="4866" width="13.85546875" customWidth="1"/>
    <col min="4899" max="4899" width="12.28515625" bestFit="1" customWidth="1"/>
    <col min="5121" max="5121" width="25.42578125" customWidth="1"/>
    <col min="5122" max="5122" width="13.85546875" customWidth="1"/>
    <col min="5155" max="5155" width="12.28515625" bestFit="1" customWidth="1"/>
    <col min="5377" max="5377" width="25.42578125" customWidth="1"/>
    <col min="5378" max="5378" width="13.85546875" customWidth="1"/>
    <col min="5411" max="5411" width="12.28515625" bestFit="1" customWidth="1"/>
    <col min="5633" max="5633" width="25.42578125" customWidth="1"/>
    <col min="5634" max="5634" width="13.85546875" customWidth="1"/>
    <col min="5667" max="5667" width="12.28515625" bestFit="1" customWidth="1"/>
    <col min="5889" max="5889" width="25.42578125" customWidth="1"/>
    <col min="5890" max="5890" width="13.85546875" customWidth="1"/>
    <col min="5923" max="5923" width="12.28515625" bestFit="1" customWidth="1"/>
    <col min="6145" max="6145" width="25.42578125" customWidth="1"/>
    <col min="6146" max="6146" width="13.85546875" customWidth="1"/>
    <col min="6179" max="6179" width="12.28515625" bestFit="1" customWidth="1"/>
    <col min="6401" max="6401" width="25.42578125" customWidth="1"/>
    <col min="6402" max="6402" width="13.85546875" customWidth="1"/>
    <col min="6435" max="6435" width="12.28515625" bestFit="1" customWidth="1"/>
    <col min="6657" max="6657" width="25.42578125" customWidth="1"/>
    <col min="6658" max="6658" width="13.85546875" customWidth="1"/>
    <col min="6691" max="6691" width="12.28515625" bestFit="1" customWidth="1"/>
    <col min="6913" max="6913" width="25.42578125" customWidth="1"/>
    <col min="6914" max="6914" width="13.85546875" customWidth="1"/>
    <col min="6947" max="6947" width="12.28515625" bestFit="1" customWidth="1"/>
    <col min="7169" max="7169" width="25.42578125" customWidth="1"/>
    <col min="7170" max="7170" width="13.85546875" customWidth="1"/>
    <col min="7203" max="7203" width="12.28515625" bestFit="1" customWidth="1"/>
    <col min="7425" max="7425" width="25.42578125" customWidth="1"/>
    <col min="7426" max="7426" width="13.85546875" customWidth="1"/>
    <col min="7459" max="7459" width="12.28515625" bestFit="1" customWidth="1"/>
    <col min="7681" max="7681" width="25.42578125" customWidth="1"/>
    <col min="7682" max="7682" width="13.85546875" customWidth="1"/>
    <col min="7715" max="7715" width="12.28515625" bestFit="1" customWidth="1"/>
    <col min="7937" max="7937" width="25.42578125" customWidth="1"/>
    <col min="7938" max="7938" width="13.85546875" customWidth="1"/>
    <col min="7971" max="7971" width="12.28515625" bestFit="1" customWidth="1"/>
    <col min="8193" max="8193" width="25.42578125" customWidth="1"/>
    <col min="8194" max="8194" width="13.85546875" customWidth="1"/>
    <col min="8227" max="8227" width="12.28515625" bestFit="1" customWidth="1"/>
    <col min="8449" max="8449" width="25.42578125" customWidth="1"/>
    <col min="8450" max="8450" width="13.85546875" customWidth="1"/>
    <col min="8483" max="8483" width="12.28515625" bestFit="1" customWidth="1"/>
    <col min="8705" max="8705" width="25.42578125" customWidth="1"/>
    <col min="8706" max="8706" width="13.85546875" customWidth="1"/>
    <col min="8739" max="8739" width="12.28515625" bestFit="1" customWidth="1"/>
    <col min="8961" max="8961" width="25.42578125" customWidth="1"/>
    <col min="8962" max="8962" width="13.85546875" customWidth="1"/>
    <col min="8995" max="8995" width="12.28515625" bestFit="1" customWidth="1"/>
    <col min="9217" max="9217" width="25.42578125" customWidth="1"/>
    <col min="9218" max="9218" width="13.85546875" customWidth="1"/>
    <col min="9251" max="9251" width="12.28515625" bestFit="1" customWidth="1"/>
    <col min="9473" max="9473" width="25.42578125" customWidth="1"/>
    <col min="9474" max="9474" width="13.85546875" customWidth="1"/>
    <col min="9507" max="9507" width="12.28515625" bestFit="1" customWidth="1"/>
    <col min="9729" max="9729" width="25.42578125" customWidth="1"/>
    <col min="9730" max="9730" width="13.85546875" customWidth="1"/>
    <col min="9763" max="9763" width="12.28515625" bestFit="1" customWidth="1"/>
    <col min="9985" max="9985" width="25.42578125" customWidth="1"/>
    <col min="9986" max="9986" width="13.85546875" customWidth="1"/>
    <col min="10019" max="10019" width="12.28515625" bestFit="1" customWidth="1"/>
    <col min="10241" max="10241" width="25.42578125" customWidth="1"/>
    <col min="10242" max="10242" width="13.85546875" customWidth="1"/>
    <col min="10275" max="10275" width="12.28515625" bestFit="1" customWidth="1"/>
    <col min="10497" max="10497" width="25.42578125" customWidth="1"/>
    <col min="10498" max="10498" width="13.85546875" customWidth="1"/>
    <col min="10531" max="10531" width="12.28515625" bestFit="1" customWidth="1"/>
    <col min="10753" max="10753" width="25.42578125" customWidth="1"/>
    <col min="10754" max="10754" width="13.85546875" customWidth="1"/>
    <col min="10787" max="10787" width="12.28515625" bestFit="1" customWidth="1"/>
    <col min="11009" max="11009" width="25.42578125" customWidth="1"/>
    <col min="11010" max="11010" width="13.85546875" customWidth="1"/>
    <col min="11043" max="11043" width="12.28515625" bestFit="1" customWidth="1"/>
    <col min="11265" max="11265" width="25.42578125" customWidth="1"/>
    <col min="11266" max="11266" width="13.85546875" customWidth="1"/>
    <col min="11299" max="11299" width="12.28515625" bestFit="1" customWidth="1"/>
    <col min="11521" max="11521" width="25.42578125" customWidth="1"/>
    <col min="11522" max="11522" width="13.85546875" customWidth="1"/>
    <col min="11555" max="11555" width="12.28515625" bestFit="1" customWidth="1"/>
    <col min="11777" max="11777" width="25.42578125" customWidth="1"/>
    <col min="11778" max="11778" width="13.85546875" customWidth="1"/>
    <col min="11811" max="11811" width="12.28515625" bestFit="1" customWidth="1"/>
    <col min="12033" max="12033" width="25.42578125" customWidth="1"/>
    <col min="12034" max="12034" width="13.85546875" customWidth="1"/>
    <col min="12067" max="12067" width="12.28515625" bestFit="1" customWidth="1"/>
    <col min="12289" max="12289" width="25.42578125" customWidth="1"/>
    <col min="12290" max="12290" width="13.85546875" customWidth="1"/>
    <col min="12323" max="12323" width="12.28515625" bestFit="1" customWidth="1"/>
    <col min="12545" max="12545" width="25.42578125" customWidth="1"/>
    <col min="12546" max="12546" width="13.85546875" customWidth="1"/>
    <col min="12579" max="12579" width="12.28515625" bestFit="1" customWidth="1"/>
    <col min="12801" max="12801" width="25.42578125" customWidth="1"/>
    <col min="12802" max="12802" width="13.85546875" customWidth="1"/>
    <col min="12835" max="12835" width="12.28515625" bestFit="1" customWidth="1"/>
    <col min="13057" max="13057" width="25.42578125" customWidth="1"/>
    <col min="13058" max="13058" width="13.85546875" customWidth="1"/>
    <col min="13091" max="13091" width="12.28515625" bestFit="1" customWidth="1"/>
    <col min="13313" max="13313" width="25.42578125" customWidth="1"/>
    <col min="13314" max="13314" width="13.85546875" customWidth="1"/>
    <col min="13347" max="13347" width="12.28515625" bestFit="1" customWidth="1"/>
    <col min="13569" max="13569" width="25.42578125" customWidth="1"/>
    <col min="13570" max="13570" width="13.85546875" customWidth="1"/>
    <col min="13603" max="13603" width="12.28515625" bestFit="1" customWidth="1"/>
    <col min="13825" max="13825" width="25.42578125" customWidth="1"/>
    <col min="13826" max="13826" width="13.85546875" customWidth="1"/>
    <col min="13859" max="13859" width="12.28515625" bestFit="1" customWidth="1"/>
    <col min="14081" max="14081" width="25.42578125" customWidth="1"/>
    <col min="14082" max="14082" width="13.85546875" customWidth="1"/>
    <col min="14115" max="14115" width="12.28515625" bestFit="1" customWidth="1"/>
    <col min="14337" max="14337" width="25.42578125" customWidth="1"/>
    <col min="14338" max="14338" width="13.85546875" customWidth="1"/>
    <col min="14371" max="14371" width="12.28515625" bestFit="1" customWidth="1"/>
    <col min="14593" max="14593" width="25.42578125" customWidth="1"/>
    <col min="14594" max="14594" width="13.85546875" customWidth="1"/>
    <col min="14627" max="14627" width="12.28515625" bestFit="1" customWidth="1"/>
    <col min="14849" max="14849" width="25.42578125" customWidth="1"/>
    <col min="14850" max="14850" width="13.85546875" customWidth="1"/>
    <col min="14883" max="14883" width="12.28515625" bestFit="1" customWidth="1"/>
    <col min="15105" max="15105" width="25.42578125" customWidth="1"/>
    <col min="15106" max="15106" width="13.85546875" customWidth="1"/>
    <col min="15139" max="15139" width="12.28515625" bestFit="1" customWidth="1"/>
    <col min="15361" max="15361" width="25.42578125" customWidth="1"/>
    <col min="15362" max="15362" width="13.85546875" customWidth="1"/>
    <col min="15395" max="15395" width="12.28515625" bestFit="1" customWidth="1"/>
    <col min="15617" max="15617" width="25.42578125" customWidth="1"/>
    <col min="15618" max="15618" width="13.85546875" customWidth="1"/>
    <col min="15651" max="15651" width="12.28515625" bestFit="1" customWidth="1"/>
    <col min="15873" max="15873" width="25.42578125" customWidth="1"/>
    <col min="15874" max="15874" width="13.85546875" customWidth="1"/>
    <col min="15907" max="15907" width="12.28515625" bestFit="1" customWidth="1"/>
    <col min="16129" max="16129" width="25.42578125" customWidth="1"/>
    <col min="16130" max="16130" width="13.85546875" customWidth="1"/>
    <col min="16163" max="16163" width="12.28515625" bestFit="1" customWidth="1"/>
  </cols>
  <sheetData>
    <row r="1" spans="1:67" ht="25.5" x14ac:dyDescent="0.2">
      <c r="A1" s="43" t="s">
        <v>185</v>
      </c>
    </row>
    <row r="2" spans="1:67" ht="25.5" x14ac:dyDescent="0.2">
      <c r="A2" s="43" t="s">
        <v>186</v>
      </c>
    </row>
    <row r="3" spans="1:67" ht="51" x14ac:dyDescent="0.2">
      <c r="A3" s="42" t="s">
        <v>187</v>
      </c>
      <c r="L3" s="63" t="s">
        <v>188</v>
      </c>
    </row>
    <row r="5" spans="1:67" x14ac:dyDescent="0.2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</row>
    <row r="6" spans="1:67" s="53" customFormat="1" ht="63.75" x14ac:dyDescent="0.2">
      <c r="C6" s="53" t="s">
        <v>189</v>
      </c>
      <c r="D6" s="53" t="s">
        <v>190</v>
      </c>
      <c r="E6" s="53" t="s">
        <v>191</v>
      </c>
      <c r="F6" s="53" t="s">
        <v>192</v>
      </c>
      <c r="G6" s="53" t="s">
        <v>193</v>
      </c>
      <c r="H6" s="53" t="s">
        <v>194</v>
      </c>
      <c r="I6" s="53" t="s">
        <v>195</v>
      </c>
      <c r="J6" s="53" t="s">
        <v>196</v>
      </c>
      <c r="K6" s="53" t="s">
        <v>197</v>
      </c>
      <c r="L6" s="53" t="s">
        <v>198</v>
      </c>
      <c r="M6" s="53" t="s">
        <v>199</v>
      </c>
      <c r="N6" s="53" t="s">
        <v>200</v>
      </c>
      <c r="O6" s="53" t="s">
        <v>201</v>
      </c>
      <c r="P6" s="53" t="s">
        <v>202</v>
      </c>
      <c r="Q6" s="53" t="s">
        <v>203</v>
      </c>
      <c r="R6" s="53" t="s">
        <v>204</v>
      </c>
      <c r="S6" s="53" t="s">
        <v>205</v>
      </c>
      <c r="T6" s="53" t="s">
        <v>206</v>
      </c>
      <c r="U6" s="53" t="s">
        <v>207</v>
      </c>
      <c r="V6" s="53" t="s">
        <v>208</v>
      </c>
      <c r="W6" s="53" t="s">
        <v>209</v>
      </c>
      <c r="X6" s="53" t="s">
        <v>210</v>
      </c>
      <c r="Y6" s="53" t="s">
        <v>211</v>
      </c>
      <c r="Z6" s="53" t="s">
        <v>212</v>
      </c>
      <c r="AA6" s="53" t="s">
        <v>213</v>
      </c>
      <c r="AB6" s="53" t="s">
        <v>214</v>
      </c>
      <c r="AC6" s="53" t="s">
        <v>215</v>
      </c>
      <c r="AD6" s="53" t="s">
        <v>216</v>
      </c>
      <c r="AE6" s="53" t="s">
        <v>217</v>
      </c>
      <c r="AF6" s="53" t="s">
        <v>218</v>
      </c>
      <c r="AG6" s="53" t="s">
        <v>219</v>
      </c>
      <c r="AH6" s="53" t="s">
        <v>220</v>
      </c>
      <c r="AI6" s="53" t="s">
        <v>221</v>
      </c>
      <c r="AJ6" s="53" t="s">
        <v>222</v>
      </c>
      <c r="AK6" s="53" t="s">
        <v>223</v>
      </c>
      <c r="AL6" s="53" t="s">
        <v>224</v>
      </c>
      <c r="AM6" s="53" t="s">
        <v>225</v>
      </c>
      <c r="AN6" s="53" t="s">
        <v>226</v>
      </c>
      <c r="AO6" s="53" t="s">
        <v>227</v>
      </c>
      <c r="AP6" s="53" t="s">
        <v>228</v>
      </c>
      <c r="AQ6" s="41" t="s">
        <v>229</v>
      </c>
      <c r="AR6" s="41" t="s">
        <v>230</v>
      </c>
      <c r="AS6" s="41" t="s">
        <v>231</v>
      </c>
      <c r="AT6" s="41" t="s">
        <v>232</v>
      </c>
      <c r="AU6" s="41" t="s">
        <v>233</v>
      </c>
      <c r="AV6" s="41" t="s">
        <v>234</v>
      </c>
      <c r="AW6" s="41" t="s">
        <v>235</v>
      </c>
      <c r="AX6" s="41" t="s">
        <v>236</v>
      </c>
      <c r="AY6" s="41" t="s">
        <v>237</v>
      </c>
      <c r="AZ6" s="41" t="s">
        <v>238</v>
      </c>
      <c r="BA6" s="41" t="s">
        <v>239</v>
      </c>
      <c r="BB6" s="41" t="s">
        <v>240</v>
      </c>
      <c r="BC6" s="41" t="s">
        <v>241</v>
      </c>
      <c r="BD6" s="41" t="s">
        <v>242</v>
      </c>
      <c r="BE6" s="41" t="s">
        <v>243</v>
      </c>
      <c r="BF6" s="41" t="s">
        <v>244</v>
      </c>
      <c r="BG6" s="41" t="s">
        <v>245</v>
      </c>
      <c r="BH6" s="41" t="s">
        <v>246</v>
      </c>
      <c r="BI6" s="41" t="s">
        <v>247</v>
      </c>
      <c r="BJ6" s="41" t="s">
        <v>248</v>
      </c>
      <c r="BK6" s="41" t="s">
        <v>249</v>
      </c>
      <c r="BL6" s="41" t="s">
        <v>250</v>
      </c>
      <c r="BM6" s="41" t="s">
        <v>251</v>
      </c>
      <c r="BN6" s="41" t="s">
        <v>252</v>
      </c>
      <c r="BO6" s="41" t="s">
        <v>253</v>
      </c>
    </row>
    <row r="7" spans="1:67" x14ac:dyDescent="0.2">
      <c r="B7" t="s">
        <v>254</v>
      </c>
      <c r="C7" s="20">
        <v>301</v>
      </c>
      <c r="D7" s="20">
        <v>1413</v>
      </c>
      <c r="E7" s="20">
        <v>1663</v>
      </c>
      <c r="F7" s="20">
        <v>2259</v>
      </c>
      <c r="G7" s="20">
        <v>2462</v>
      </c>
      <c r="H7" s="20">
        <v>829</v>
      </c>
      <c r="I7" s="20">
        <v>1050</v>
      </c>
      <c r="J7" s="20">
        <v>686</v>
      </c>
      <c r="K7" s="55" t="s">
        <v>255</v>
      </c>
      <c r="L7" s="20">
        <v>782</v>
      </c>
      <c r="M7" s="20">
        <v>614</v>
      </c>
      <c r="N7" s="20">
        <v>1400</v>
      </c>
      <c r="O7" s="20">
        <v>507</v>
      </c>
      <c r="P7" s="20">
        <v>1802</v>
      </c>
      <c r="Q7" s="20">
        <v>2110</v>
      </c>
      <c r="R7" s="20">
        <v>1592</v>
      </c>
      <c r="S7" s="20">
        <v>2116</v>
      </c>
      <c r="T7" s="20">
        <v>1639</v>
      </c>
      <c r="U7" s="20">
        <v>986</v>
      </c>
      <c r="V7" s="20">
        <v>1489</v>
      </c>
      <c r="W7" s="20">
        <v>2363</v>
      </c>
      <c r="X7" s="20">
        <v>2659</v>
      </c>
      <c r="Y7" s="20">
        <v>1359</v>
      </c>
      <c r="Z7" s="20">
        <v>1306</v>
      </c>
      <c r="AA7" s="20">
        <v>1173</v>
      </c>
      <c r="AB7" s="20">
        <v>941</v>
      </c>
      <c r="AC7" s="20">
        <v>1650</v>
      </c>
      <c r="AD7" s="20">
        <v>1623</v>
      </c>
      <c r="AE7" s="20">
        <v>1190</v>
      </c>
      <c r="AF7" s="20">
        <v>1122</v>
      </c>
      <c r="AG7" s="20">
        <v>971</v>
      </c>
      <c r="AH7" s="20">
        <v>1478</v>
      </c>
      <c r="AI7" s="20">
        <v>1386</v>
      </c>
      <c r="AJ7" s="20">
        <v>512</v>
      </c>
      <c r="AK7" s="20">
        <v>833</v>
      </c>
      <c r="AL7" s="20">
        <v>1591</v>
      </c>
      <c r="AM7" s="20">
        <v>1276</v>
      </c>
      <c r="AN7" s="20">
        <v>1298</v>
      </c>
      <c r="AO7" s="20">
        <v>2372</v>
      </c>
      <c r="AP7" s="20">
        <v>2549</v>
      </c>
      <c r="AQ7" s="20">
        <v>1072</v>
      </c>
      <c r="AR7" s="20">
        <v>1302</v>
      </c>
      <c r="AS7" s="20">
        <v>1272</v>
      </c>
      <c r="AT7" s="20">
        <v>1796</v>
      </c>
      <c r="AU7" s="20">
        <v>1303</v>
      </c>
      <c r="AV7" s="20">
        <v>853</v>
      </c>
      <c r="AW7" s="20">
        <v>607</v>
      </c>
      <c r="AX7" s="20">
        <v>689</v>
      </c>
      <c r="AY7" s="20">
        <v>708</v>
      </c>
      <c r="AZ7" s="20">
        <v>2651</v>
      </c>
      <c r="BA7" s="55" t="s">
        <v>255</v>
      </c>
      <c r="BB7" s="55" t="s">
        <v>255</v>
      </c>
      <c r="BC7" s="55" t="s">
        <v>255</v>
      </c>
      <c r="BD7" s="55" t="s">
        <v>255</v>
      </c>
      <c r="BE7" s="55" t="s">
        <v>255</v>
      </c>
      <c r="BF7" s="55" t="s">
        <v>255</v>
      </c>
      <c r="BG7" s="55" t="s">
        <v>255</v>
      </c>
      <c r="BH7" s="20">
        <v>747</v>
      </c>
      <c r="BI7" s="20">
        <v>1016</v>
      </c>
      <c r="BJ7" s="20">
        <v>1256</v>
      </c>
      <c r="BK7" s="20">
        <v>979</v>
      </c>
      <c r="BL7" s="20">
        <v>1272</v>
      </c>
      <c r="BM7" s="20">
        <v>698</v>
      </c>
      <c r="BN7" s="55" t="s">
        <v>255</v>
      </c>
      <c r="BO7" s="55" t="s">
        <v>255</v>
      </c>
    </row>
    <row r="8" spans="1:67" x14ac:dyDescent="0.2">
      <c r="B8" t="s">
        <v>256</v>
      </c>
      <c r="C8" s="20">
        <v>306</v>
      </c>
      <c r="D8" s="20">
        <v>1404</v>
      </c>
      <c r="E8" s="20">
        <v>1729</v>
      </c>
      <c r="F8" s="20">
        <v>2168</v>
      </c>
      <c r="G8" s="20">
        <v>2310</v>
      </c>
      <c r="H8" s="20">
        <v>796</v>
      </c>
      <c r="I8" s="20">
        <v>969</v>
      </c>
      <c r="J8" s="20">
        <v>632</v>
      </c>
      <c r="K8" s="55" t="s">
        <v>255</v>
      </c>
      <c r="L8" s="20">
        <v>753</v>
      </c>
      <c r="M8" s="20">
        <v>619</v>
      </c>
      <c r="N8" s="20">
        <v>1340</v>
      </c>
      <c r="O8" s="20">
        <v>479</v>
      </c>
      <c r="P8" s="20">
        <v>1762</v>
      </c>
      <c r="Q8" s="20">
        <v>1866</v>
      </c>
      <c r="R8" s="20">
        <v>1470</v>
      </c>
      <c r="S8" s="20">
        <v>1998</v>
      </c>
      <c r="T8" s="20">
        <v>1495</v>
      </c>
      <c r="U8" s="20">
        <v>974</v>
      </c>
      <c r="V8" s="20">
        <v>1531</v>
      </c>
      <c r="W8" s="20">
        <v>2350</v>
      </c>
      <c r="X8" s="20">
        <v>2608</v>
      </c>
      <c r="Y8" s="20">
        <v>1180</v>
      </c>
      <c r="Z8" s="20">
        <v>1189</v>
      </c>
      <c r="AA8" s="20">
        <v>1082</v>
      </c>
      <c r="AB8" s="20">
        <v>891</v>
      </c>
      <c r="AC8" s="20">
        <v>1653</v>
      </c>
      <c r="AD8" s="20">
        <v>1626</v>
      </c>
      <c r="AE8" s="20">
        <v>1152</v>
      </c>
      <c r="AF8" s="20">
        <v>1105</v>
      </c>
      <c r="AG8" s="20">
        <v>1112</v>
      </c>
      <c r="AH8" s="20">
        <v>1569</v>
      </c>
      <c r="AI8" s="20">
        <v>847</v>
      </c>
      <c r="AJ8" s="20">
        <v>527</v>
      </c>
      <c r="AK8" s="20">
        <v>745</v>
      </c>
      <c r="AL8" s="20">
        <v>1477</v>
      </c>
      <c r="AM8" s="20">
        <v>1224</v>
      </c>
      <c r="AN8" s="20">
        <v>1280</v>
      </c>
      <c r="AO8" s="20">
        <v>2303</v>
      </c>
      <c r="AP8" s="20">
        <v>2230</v>
      </c>
      <c r="AQ8" s="20">
        <v>1047</v>
      </c>
      <c r="AR8" s="20">
        <v>1374</v>
      </c>
      <c r="AS8" s="20">
        <v>1263</v>
      </c>
      <c r="AT8" s="20">
        <v>1757</v>
      </c>
      <c r="AU8" s="20">
        <v>1212</v>
      </c>
      <c r="AV8" s="20">
        <v>812</v>
      </c>
      <c r="AW8" s="20">
        <v>589</v>
      </c>
      <c r="AX8" s="20">
        <v>725</v>
      </c>
      <c r="AY8" s="20">
        <v>670</v>
      </c>
      <c r="AZ8" s="20">
        <v>2221</v>
      </c>
      <c r="BA8" s="20">
        <v>1775</v>
      </c>
      <c r="BB8" s="20">
        <v>1571</v>
      </c>
      <c r="BC8" s="20">
        <v>522</v>
      </c>
      <c r="BD8" s="20">
        <v>995</v>
      </c>
      <c r="BE8" s="20">
        <v>938</v>
      </c>
      <c r="BF8" s="20">
        <v>1143</v>
      </c>
      <c r="BG8" s="20">
        <v>1106</v>
      </c>
      <c r="BH8" s="20">
        <v>676</v>
      </c>
      <c r="BI8" s="20">
        <v>1024</v>
      </c>
      <c r="BJ8" s="20">
        <v>1139</v>
      </c>
      <c r="BK8" s="20">
        <v>911</v>
      </c>
      <c r="BL8" s="20">
        <v>1283</v>
      </c>
      <c r="BM8" s="20">
        <v>661</v>
      </c>
      <c r="BN8" s="55" t="s">
        <v>255</v>
      </c>
      <c r="BO8" s="55" t="s">
        <v>255</v>
      </c>
    </row>
    <row r="9" spans="1:67" x14ac:dyDescent="0.2">
      <c r="B9" t="s">
        <v>257</v>
      </c>
      <c r="C9" s="20">
        <v>307</v>
      </c>
      <c r="D9" s="20">
        <v>1415</v>
      </c>
      <c r="E9" s="20">
        <v>1654</v>
      </c>
      <c r="F9" s="20">
        <v>2247</v>
      </c>
      <c r="G9" s="20">
        <v>2366</v>
      </c>
      <c r="H9" s="20">
        <v>811</v>
      </c>
      <c r="I9" s="20">
        <v>998</v>
      </c>
      <c r="J9" s="20">
        <v>698</v>
      </c>
      <c r="K9" s="20">
        <v>561</v>
      </c>
      <c r="L9" s="20">
        <v>789</v>
      </c>
      <c r="M9" s="20">
        <v>644</v>
      </c>
      <c r="N9" s="20">
        <v>1380</v>
      </c>
      <c r="O9" s="20">
        <v>515</v>
      </c>
      <c r="P9" s="20">
        <v>1941</v>
      </c>
      <c r="Q9" s="20">
        <v>1868</v>
      </c>
      <c r="R9" s="20">
        <v>1568</v>
      </c>
      <c r="S9" s="20">
        <v>2111</v>
      </c>
      <c r="T9" s="20">
        <v>1560</v>
      </c>
      <c r="U9" s="20">
        <v>787</v>
      </c>
      <c r="V9" s="20">
        <v>1519</v>
      </c>
      <c r="W9" s="20">
        <v>2473</v>
      </c>
      <c r="X9" s="20">
        <v>3085</v>
      </c>
      <c r="Y9" s="20">
        <v>1319</v>
      </c>
      <c r="Z9" s="20">
        <v>1227</v>
      </c>
      <c r="AA9" s="20">
        <v>1154</v>
      </c>
      <c r="AB9" s="20">
        <v>929</v>
      </c>
      <c r="AC9" s="20">
        <v>1636</v>
      </c>
      <c r="AD9" s="20">
        <v>1615</v>
      </c>
      <c r="AE9" s="20">
        <v>1190</v>
      </c>
      <c r="AF9" s="20">
        <v>1134</v>
      </c>
      <c r="AG9" s="20">
        <v>988</v>
      </c>
      <c r="AH9" s="20">
        <v>1580</v>
      </c>
      <c r="AI9" s="20">
        <v>887</v>
      </c>
      <c r="AJ9" s="20">
        <v>671</v>
      </c>
      <c r="AK9" s="20">
        <v>832</v>
      </c>
      <c r="AL9" s="20">
        <v>1577</v>
      </c>
      <c r="AM9" s="20">
        <v>1256</v>
      </c>
      <c r="AN9" s="20">
        <v>1322</v>
      </c>
      <c r="AO9" s="20">
        <v>2292</v>
      </c>
      <c r="AP9" s="20">
        <v>2480</v>
      </c>
      <c r="AQ9" s="20">
        <v>1085</v>
      </c>
      <c r="AR9" s="20">
        <v>1310</v>
      </c>
      <c r="AS9" s="20">
        <v>1248</v>
      </c>
      <c r="AT9" s="20">
        <v>1839</v>
      </c>
      <c r="AU9" s="20">
        <v>1277</v>
      </c>
      <c r="AV9" s="20">
        <v>857</v>
      </c>
      <c r="AW9" s="20">
        <v>668</v>
      </c>
      <c r="AX9" s="20">
        <v>667</v>
      </c>
      <c r="AY9" s="20">
        <v>709</v>
      </c>
      <c r="AZ9" s="20">
        <v>2524</v>
      </c>
      <c r="BA9" s="20">
        <v>1749</v>
      </c>
      <c r="BB9" s="20">
        <v>1520</v>
      </c>
      <c r="BC9" s="20">
        <v>507</v>
      </c>
      <c r="BD9" s="20">
        <v>953</v>
      </c>
      <c r="BE9" s="20">
        <v>1052</v>
      </c>
      <c r="BF9" s="20">
        <v>1124</v>
      </c>
      <c r="BG9" s="20">
        <v>1122</v>
      </c>
      <c r="BH9" s="20">
        <v>606</v>
      </c>
      <c r="BI9" s="20">
        <v>1183</v>
      </c>
      <c r="BJ9" s="20">
        <v>1185</v>
      </c>
      <c r="BK9" s="20">
        <v>942</v>
      </c>
      <c r="BL9" s="20">
        <v>1273</v>
      </c>
      <c r="BM9" s="20">
        <v>649</v>
      </c>
      <c r="BN9" s="20">
        <v>3065</v>
      </c>
      <c r="BO9" s="20">
        <v>2650</v>
      </c>
    </row>
    <row r="10" spans="1:67" x14ac:dyDescent="0.2">
      <c r="B10" t="s">
        <v>258</v>
      </c>
      <c r="C10" s="20">
        <v>292</v>
      </c>
      <c r="D10" s="20">
        <v>1505</v>
      </c>
      <c r="E10" s="20">
        <v>1639</v>
      </c>
      <c r="F10" s="20">
        <v>2237</v>
      </c>
      <c r="G10" s="20">
        <v>2410</v>
      </c>
      <c r="H10" s="20">
        <v>791</v>
      </c>
      <c r="I10" s="20">
        <v>1003</v>
      </c>
      <c r="J10" s="20">
        <v>745</v>
      </c>
      <c r="K10" s="20">
        <v>537</v>
      </c>
      <c r="L10" s="20">
        <v>770</v>
      </c>
      <c r="M10" s="20">
        <v>687</v>
      </c>
      <c r="N10" s="20">
        <v>1319</v>
      </c>
      <c r="O10" s="20">
        <v>499</v>
      </c>
      <c r="P10" s="20">
        <v>1861</v>
      </c>
      <c r="Q10" s="20">
        <v>1939</v>
      </c>
      <c r="R10" s="20">
        <v>1602</v>
      </c>
      <c r="S10" s="20">
        <v>2176</v>
      </c>
      <c r="T10" s="20">
        <v>1639</v>
      </c>
      <c r="U10" s="20">
        <v>878</v>
      </c>
      <c r="V10" s="20">
        <v>1544</v>
      </c>
      <c r="W10" s="20">
        <v>2289</v>
      </c>
      <c r="X10" s="20">
        <v>2954</v>
      </c>
      <c r="Y10" s="20">
        <v>1342</v>
      </c>
      <c r="Z10" s="20">
        <v>1214</v>
      </c>
      <c r="AA10" s="20">
        <v>1186</v>
      </c>
      <c r="AB10" s="20">
        <v>963</v>
      </c>
      <c r="AC10" s="20">
        <v>1637</v>
      </c>
      <c r="AD10" s="20">
        <v>1571</v>
      </c>
      <c r="AE10" s="20">
        <v>1167</v>
      </c>
      <c r="AF10" s="20">
        <v>1143</v>
      </c>
      <c r="AG10" s="20">
        <v>999</v>
      </c>
      <c r="AH10" s="20">
        <v>1464</v>
      </c>
      <c r="AI10" s="20">
        <v>794</v>
      </c>
      <c r="AJ10" s="20">
        <v>716</v>
      </c>
      <c r="AK10" s="20">
        <v>856</v>
      </c>
      <c r="AL10" s="20">
        <v>1564</v>
      </c>
      <c r="AM10" s="20">
        <v>1013</v>
      </c>
      <c r="AN10" s="20">
        <v>1288</v>
      </c>
      <c r="AO10" s="20">
        <v>2335</v>
      </c>
      <c r="AP10" s="20">
        <v>2584</v>
      </c>
      <c r="AQ10" s="20">
        <v>1110</v>
      </c>
      <c r="AR10" s="20">
        <v>1248</v>
      </c>
      <c r="AS10" s="20">
        <v>1239</v>
      </c>
      <c r="AT10" s="20">
        <v>1806</v>
      </c>
      <c r="AU10" s="20">
        <v>1292</v>
      </c>
      <c r="AV10" s="20">
        <v>847</v>
      </c>
      <c r="AW10" s="20">
        <v>633</v>
      </c>
      <c r="AX10" s="20">
        <v>677</v>
      </c>
      <c r="AY10" s="20">
        <v>707</v>
      </c>
      <c r="AZ10" s="20">
        <v>2470</v>
      </c>
      <c r="BA10" s="20">
        <v>1743</v>
      </c>
      <c r="BB10" s="20">
        <v>1524</v>
      </c>
      <c r="BC10" s="20">
        <v>531</v>
      </c>
      <c r="BD10" s="20">
        <v>948</v>
      </c>
      <c r="BE10" s="20">
        <v>1067</v>
      </c>
      <c r="BF10" s="20">
        <v>510</v>
      </c>
      <c r="BG10" s="20">
        <v>1109</v>
      </c>
      <c r="BH10" s="20">
        <v>610</v>
      </c>
      <c r="BI10" s="20">
        <v>1170</v>
      </c>
      <c r="BJ10" s="20">
        <v>1236</v>
      </c>
      <c r="BK10" s="20">
        <v>924</v>
      </c>
      <c r="BL10" s="20">
        <v>1262</v>
      </c>
      <c r="BM10" s="20">
        <v>635</v>
      </c>
      <c r="BN10" s="20">
        <v>3073</v>
      </c>
      <c r="BO10" s="20">
        <v>2698</v>
      </c>
    </row>
    <row r="11" spans="1:67" x14ac:dyDescent="0.2">
      <c r="B11" t="s">
        <v>259</v>
      </c>
      <c r="C11" s="20">
        <v>290</v>
      </c>
      <c r="D11" s="20">
        <v>1549</v>
      </c>
      <c r="E11" s="20">
        <v>1683</v>
      </c>
      <c r="F11" s="20">
        <v>2105</v>
      </c>
      <c r="G11" s="20">
        <v>2307</v>
      </c>
      <c r="H11" s="20">
        <v>773</v>
      </c>
      <c r="I11" s="20">
        <v>926</v>
      </c>
      <c r="J11" s="20">
        <v>679</v>
      </c>
      <c r="K11" s="20">
        <v>524</v>
      </c>
      <c r="L11" s="20">
        <v>804</v>
      </c>
      <c r="M11" s="20">
        <v>724</v>
      </c>
      <c r="N11" s="20">
        <v>1242</v>
      </c>
      <c r="O11" s="20">
        <v>626</v>
      </c>
      <c r="P11" s="20">
        <v>1770</v>
      </c>
      <c r="Q11" s="20">
        <v>1784</v>
      </c>
      <c r="R11" s="20">
        <v>1427</v>
      </c>
      <c r="S11" s="20">
        <v>2095</v>
      </c>
      <c r="T11" s="20">
        <v>1485</v>
      </c>
      <c r="U11" s="20">
        <v>1200</v>
      </c>
      <c r="V11" s="20">
        <v>1618</v>
      </c>
      <c r="W11" s="20">
        <v>2188</v>
      </c>
      <c r="X11" s="20">
        <v>2902</v>
      </c>
      <c r="Y11" s="20">
        <v>1201</v>
      </c>
      <c r="Z11" s="20">
        <v>1131</v>
      </c>
      <c r="AA11" s="20">
        <v>1103</v>
      </c>
      <c r="AB11" s="20">
        <v>921</v>
      </c>
      <c r="AC11" s="20">
        <v>1614</v>
      </c>
      <c r="AD11" s="20">
        <v>1512</v>
      </c>
      <c r="AE11" s="20">
        <v>1125</v>
      </c>
      <c r="AF11" s="20">
        <v>1077</v>
      </c>
      <c r="AG11" s="20">
        <v>1158</v>
      </c>
      <c r="AH11" s="20">
        <v>1676</v>
      </c>
      <c r="AI11" s="20">
        <v>890</v>
      </c>
      <c r="AJ11" s="20">
        <v>620</v>
      </c>
      <c r="AK11" s="20">
        <v>760</v>
      </c>
      <c r="AL11" s="20">
        <v>1427</v>
      </c>
      <c r="AM11" s="20">
        <v>850</v>
      </c>
      <c r="AN11" s="20">
        <v>1253</v>
      </c>
      <c r="AO11" s="20">
        <v>2276</v>
      </c>
      <c r="AP11" s="20">
        <v>2424</v>
      </c>
      <c r="AQ11" s="20">
        <v>1045</v>
      </c>
      <c r="AR11" s="20">
        <v>1296</v>
      </c>
      <c r="AS11" s="20">
        <v>1204</v>
      </c>
      <c r="AT11" s="20">
        <v>1718</v>
      </c>
      <c r="AU11" s="20">
        <v>1197</v>
      </c>
      <c r="AV11" s="20">
        <v>773</v>
      </c>
      <c r="AW11" s="20">
        <v>793</v>
      </c>
      <c r="AX11" s="20">
        <v>689</v>
      </c>
      <c r="AY11" s="20">
        <v>694</v>
      </c>
      <c r="AZ11" s="20">
        <v>2706</v>
      </c>
      <c r="BA11" s="20">
        <v>1744</v>
      </c>
      <c r="BB11" s="20">
        <v>1520</v>
      </c>
      <c r="BC11" s="20">
        <v>449</v>
      </c>
      <c r="BD11" s="20">
        <v>980</v>
      </c>
      <c r="BE11" s="20">
        <v>1025</v>
      </c>
      <c r="BF11" s="20">
        <v>694</v>
      </c>
      <c r="BG11" s="20">
        <v>1062</v>
      </c>
      <c r="BH11" s="20">
        <v>626</v>
      </c>
      <c r="BI11" s="20">
        <v>1065</v>
      </c>
      <c r="BJ11" s="20">
        <v>1265</v>
      </c>
      <c r="BK11" s="20">
        <v>884</v>
      </c>
      <c r="BL11" s="20">
        <v>1280</v>
      </c>
      <c r="BM11" s="20">
        <v>616</v>
      </c>
      <c r="BN11" s="20">
        <v>3028</v>
      </c>
      <c r="BO11" s="20">
        <v>2512</v>
      </c>
    </row>
    <row r="12" spans="1:67" x14ac:dyDescent="0.2">
      <c r="B12" t="s">
        <v>260</v>
      </c>
      <c r="C12" s="20">
        <v>290</v>
      </c>
      <c r="D12" s="20">
        <v>1549</v>
      </c>
      <c r="E12" s="20">
        <v>1683</v>
      </c>
      <c r="F12" s="20">
        <v>2105</v>
      </c>
      <c r="G12" s="20">
        <v>2307</v>
      </c>
      <c r="H12" s="20">
        <v>773</v>
      </c>
      <c r="I12" s="20">
        <v>926</v>
      </c>
      <c r="J12" s="20">
        <v>679</v>
      </c>
      <c r="K12" s="20">
        <v>524</v>
      </c>
      <c r="L12" s="20">
        <v>804</v>
      </c>
      <c r="M12" s="20">
        <v>724</v>
      </c>
      <c r="N12" s="20">
        <v>1242</v>
      </c>
      <c r="O12" s="20">
        <v>626</v>
      </c>
      <c r="P12" s="20">
        <v>1770</v>
      </c>
      <c r="Q12" s="20">
        <v>1784</v>
      </c>
      <c r="R12" s="20">
        <v>1427</v>
      </c>
      <c r="S12" s="20">
        <v>2095</v>
      </c>
      <c r="T12" s="20">
        <v>1485</v>
      </c>
      <c r="U12" s="20">
        <v>1200</v>
      </c>
      <c r="V12" s="20">
        <v>1618</v>
      </c>
      <c r="W12" s="20">
        <v>2188</v>
      </c>
      <c r="X12" s="20">
        <v>2902</v>
      </c>
      <c r="Y12" s="20">
        <v>1201</v>
      </c>
      <c r="Z12" s="20">
        <v>1131</v>
      </c>
      <c r="AA12" s="20">
        <v>1103</v>
      </c>
      <c r="AB12" s="20">
        <v>921</v>
      </c>
      <c r="AC12" s="20">
        <v>1614</v>
      </c>
      <c r="AD12" s="20">
        <v>1512</v>
      </c>
      <c r="AE12" s="20">
        <v>1125</v>
      </c>
      <c r="AF12" s="20">
        <v>1077</v>
      </c>
      <c r="AG12" s="20">
        <v>1158</v>
      </c>
      <c r="AH12" s="20">
        <v>1676</v>
      </c>
      <c r="AI12" s="20">
        <v>890</v>
      </c>
      <c r="AJ12" s="20">
        <v>620</v>
      </c>
      <c r="AK12" s="20">
        <v>760</v>
      </c>
      <c r="AL12" s="20">
        <v>1427</v>
      </c>
      <c r="AM12" s="20">
        <v>850</v>
      </c>
      <c r="AN12" s="20">
        <v>1253</v>
      </c>
      <c r="AO12" s="20">
        <v>2276</v>
      </c>
      <c r="AP12" s="20">
        <v>2424</v>
      </c>
      <c r="AQ12" s="20">
        <v>1045</v>
      </c>
      <c r="AR12" s="20">
        <v>1296</v>
      </c>
      <c r="AS12" s="20">
        <v>1204</v>
      </c>
      <c r="AT12" s="20">
        <v>1718</v>
      </c>
      <c r="AU12" s="20">
        <v>1197</v>
      </c>
      <c r="AV12" s="20">
        <v>773</v>
      </c>
      <c r="AW12" s="20">
        <v>793</v>
      </c>
      <c r="AX12" s="20">
        <v>689</v>
      </c>
      <c r="AY12" s="20">
        <v>694</v>
      </c>
      <c r="AZ12" s="20">
        <v>2706</v>
      </c>
      <c r="BA12" s="20">
        <v>1744</v>
      </c>
      <c r="BB12" s="20">
        <v>1520</v>
      </c>
      <c r="BC12" s="20">
        <v>449</v>
      </c>
      <c r="BD12" s="20">
        <v>980</v>
      </c>
      <c r="BE12" s="20">
        <v>1025</v>
      </c>
      <c r="BF12" s="20">
        <v>694</v>
      </c>
      <c r="BG12" s="20">
        <v>1062</v>
      </c>
      <c r="BH12" s="20">
        <v>626</v>
      </c>
      <c r="BI12" s="20">
        <v>1065</v>
      </c>
      <c r="BJ12" s="20">
        <v>1265</v>
      </c>
      <c r="BK12" s="20">
        <v>884</v>
      </c>
      <c r="BL12" s="20">
        <v>1280</v>
      </c>
      <c r="BM12" s="20">
        <v>616</v>
      </c>
      <c r="BN12" s="20">
        <v>3028</v>
      </c>
      <c r="BO12" s="20">
        <v>2512</v>
      </c>
    </row>
    <row r="13" spans="1:67" x14ac:dyDescent="0.2">
      <c r="B13" t="s">
        <v>261</v>
      </c>
      <c r="C13" s="20">
        <v>306</v>
      </c>
      <c r="D13" s="20">
        <v>1594</v>
      </c>
      <c r="E13" s="20">
        <v>1612</v>
      </c>
      <c r="F13" s="55" t="s">
        <v>255</v>
      </c>
      <c r="G13" s="20">
        <v>2331</v>
      </c>
      <c r="H13" s="55" t="s">
        <v>255</v>
      </c>
      <c r="I13" s="20">
        <v>899</v>
      </c>
      <c r="J13" s="20">
        <v>695</v>
      </c>
      <c r="K13" s="20">
        <v>515</v>
      </c>
      <c r="L13" s="20">
        <v>714</v>
      </c>
      <c r="M13" s="20">
        <v>688</v>
      </c>
      <c r="N13" s="20">
        <v>1266</v>
      </c>
      <c r="O13" s="20">
        <v>667</v>
      </c>
      <c r="P13" s="20">
        <v>1739</v>
      </c>
      <c r="Q13" s="20">
        <v>1763</v>
      </c>
      <c r="R13" s="55" t="s">
        <v>255</v>
      </c>
      <c r="S13" s="20">
        <v>2060</v>
      </c>
      <c r="T13" s="20">
        <v>1449</v>
      </c>
      <c r="U13" s="20">
        <v>1125</v>
      </c>
      <c r="V13" s="20">
        <v>2233</v>
      </c>
      <c r="W13" s="20">
        <v>2390</v>
      </c>
      <c r="X13" s="55" t="s">
        <v>255</v>
      </c>
      <c r="Y13" s="20">
        <v>1337</v>
      </c>
      <c r="Z13" s="20">
        <v>1328</v>
      </c>
      <c r="AA13" s="20">
        <v>1161</v>
      </c>
      <c r="AB13" s="20">
        <v>1002</v>
      </c>
      <c r="AC13" s="55" t="s">
        <v>255</v>
      </c>
      <c r="AD13" s="20">
        <v>1553</v>
      </c>
      <c r="AE13" s="20">
        <v>1184</v>
      </c>
      <c r="AF13" s="20">
        <v>1076</v>
      </c>
      <c r="AG13" s="20">
        <v>1115</v>
      </c>
      <c r="AH13" s="20">
        <v>2235</v>
      </c>
      <c r="AI13" s="20">
        <v>811</v>
      </c>
      <c r="AJ13" s="20">
        <v>650</v>
      </c>
      <c r="AK13" s="20">
        <v>824</v>
      </c>
      <c r="AL13" s="20">
        <v>1540</v>
      </c>
      <c r="AM13" s="20">
        <v>910</v>
      </c>
      <c r="AN13" s="20">
        <v>1263</v>
      </c>
      <c r="AO13" s="20">
        <v>2322</v>
      </c>
      <c r="AP13" s="20">
        <v>2650</v>
      </c>
      <c r="AQ13" s="20">
        <v>1048</v>
      </c>
      <c r="AR13" s="20">
        <v>1304</v>
      </c>
      <c r="AS13" s="20">
        <v>1257</v>
      </c>
      <c r="AT13" s="20">
        <v>1769</v>
      </c>
      <c r="AU13" s="20">
        <v>1287</v>
      </c>
      <c r="AV13" s="20">
        <v>892</v>
      </c>
      <c r="AW13" s="20">
        <v>761</v>
      </c>
      <c r="AX13" s="20">
        <v>639</v>
      </c>
      <c r="AY13" s="20">
        <v>744</v>
      </c>
      <c r="AZ13" s="20">
        <v>2752</v>
      </c>
      <c r="BA13" s="20">
        <v>1718</v>
      </c>
      <c r="BB13" s="20">
        <v>1601</v>
      </c>
      <c r="BC13" s="20">
        <v>564</v>
      </c>
      <c r="BD13" s="20">
        <v>982</v>
      </c>
      <c r="BE13" s="55" t="s">
        <v>255</v>
      </c>
      <c r="BF13" s="20">
        <v>1208</v>
      </c>
      <c r="BG13" s="20">
        <v>1041</v>
      </c>
      <c r="BH13" s="55" t="s">
        <v>255</v>
      </c>
      <c r="BI13" s="55" t="s">
        <v>255</v>
      </c>
      <c r="BJ13" s="20">
        <v>1224</v>
      </c>
      <c r="BK13" s="20">
        <v>899</v>
      </c>
      <c r="BL13" s="20">
        <v>1296</v>
      </c>
      <c r="BM13" s="20">
        <v>646</v>
      </c>
      <c r="BN13" s="20">
        <v>3016</v>
      </c>
      <c r="BO13" s="20">
        <v>2496</v>
      </c>
    </row>
    <row r="14" spans="1:67" x14ac:dyDescent="0.2">
      <c r="B14" t="s">
        <v>262</v>
      </c>
      <c r="C14" s="20">
        <v>303</v>
      </c>
      <c r="D14" s="20">
        <v>1583</v>
      </c>
      <c r="E14" s="20">
        <v>1693</v>
      </c>
      <c r="F14" s="20">
        <v>2353</v>
      </c>
      <c r="G14" s="20">
        <v>2222</v>
      </c>
      <c r="H14" s="20">
        <v>794</v>
      </c>
      <c r="I14" s="20">
        <v>815</v>
      </c>
      <c r="J14" s="20">
        <v>615</v>
      </c>
      <c r="K14" s="20">
        <v>507</v>
      </c>
      <c r="L14" s="20">
        <v>773</v>
      </c>
      <c r="M14" s="20">
        <v>700</v>
      </c>
      <c r="N14" s="20">
        <v>1193</v>
      </c>
      <c r="O14" s="20">
        <v>630</v>
      </c>
      <c r="P14" s="20">
        <v>1834</v>
      </c>
      <c r="Q14" s="20">
        <v>1701</v>
      </c>
      <c r="R14" s="20">
        <v>1175</v>
      </c>
      <c r="S14" s="20">
        <v>1934</v>
      </c>
      <c r="T14" s="20">
        <v>1331</v>
      </c>
      <c r="U14" s="20">
        <v>1088</v>
      </c>
      <c r="V14" s="20">
        <v>1766</v>
      </c>
      <c r="W14" s="20">
        <v>2310</v>
      </c>
      <c r="X14" s="20">
        <v>2455</v>
      </c>
      <c r="Y14" s="20">
        <v>1136</v>
      </c>
      <c r="Z14" s="20">
        <v>1185</v>
      </c>
      <c r="AA14" s="20">
        <v>1101</v>
      </c>
      <c r="AB14" s="20">
        <v>936</v>
      </c>
      <c r="AC14" s="55" t="s">
        <v>255</v>
      </c>
      <c r="AD14" s="20">
        <v>1461</v>
      </c>
      <c r="AE14" s="20">
        <v>1202</v>
      </c>
      <c r="AF14" s="20">
        <v>1156</v>
      </c>
      <c r="AG14" s="20">
        <v>1139</v>
      </c>
      <c r="AH14" s="20">
        <v>1791</v>
      </c>
      <c r="AI14" s="20">
        <v>903</v>
      </c>
      <c r="AJ14" s="20">
        <v>618</v>
      </c>
      <c r="AK14" s="20">
        <v>729</v>
      </c>
      <c r="AL14" s="20">
        <v>1434</v>
      </c>
      <c r="AM14" s="20">
        <v>835</v>
      </c>
      <c r="AN14" s="20">
        <v>1213</v>
      </c>
      <c r="AO14" s="20">
        <v>2384</v>
      </c>
      <c r="AP14" s="20">
        <v>2322</v>
      </c>
      <c r="AQ14" s="20">
        <v>1027</v>
      </c>
      <c r="AR14" s="20">
        <v>1388</v>
      </c>
      <c r="AS14" s="20">
        <v>1276</v>
      </c>
      <c r="AT14" s="20">
        <v>1651</v>
      </c>
      <c r="AU14" s="20">
        <v>1212</v>
      </c>
      <c r="AV14" s="20">
        <v>995</v>
      </c>
      <c r="AW14" s="20">
        <v>850</v>
      </c>
      <c r="AX14" s="20">
        <v>753</v>
      </c>
      <c r="AY14" s="20">
        <v>896</v>
      </c>
      <c r="AZ14" s="20">
        <v>1969</v>
      </c>
      <c r="BA14" s="20">
        <v>1786</v>
      </c>
      <c r="BB14" s="20">
        <v>1501</v>
      </c>
      <c r="BC14" s="20">
        <v>633</v>
      </c>
      <c r="BD14" s="20">
        <v>1031</v>
      </c>
      <c r="BE14" s="20">
        <v>978</v>
      </c>
      <c r="BF14" s="20">
        <v>1138</v>
      </c>
      <c r="BG14" s="20">
        <v>982</v>
      </c>
      <c r="BH14" s="20">
        <v>1051</v>
      </c>
      <c r="BI14" s="20">
        <v>695</v>
      </c>
      <c r="BJ14" s="20">
        <v>1192</v>
      </c>
      <c r="BK14" s="20">
        <v>857</v>
      </c>
      <c r="BL14" s="20">
        <v>1229</v>
      </c>
      <c r="BM14" s="20">
        <v>648</v>
      </c>
      <c r="BN14" s="20">
        <v>2874</v>
      </c>
      <c r="BO14" s="20">
        <v>2502</v>
      </c>
    </row>
    <row r="15" spans="1:67" x14ac:dyDescent="0.2">
      <c r="B15" t="s">
        <v>263</v>
      </c>
      <c r="C15" s="20">
        <v>303</v>
      </c>
      <c r="D15" s="20">
        <v>1569</v>
      </c>
      <c r="E15" s="20">
        <v>1624</v>
      </c>
      <c r="F15" s="20">
        <v>2377</v>
      </c>
      <c r="G15" s="20">
        <v>2337</v>
      </c>
      <c r="H15" s="20">
        <v>798</v>
      </c>
      <c r="I15" s="20">
        <v>839</v>
      </c>
      <c r="J15" s="20">
        <v>697</v>
      </c>
      <c r="K15" s="20">
        <v>510</v>
      </c>
      <c r="L15" s="20">
        <v>896</v>
      </c>
      <c r="M15" s="20">
        <v>675</v>
      </c>
      <c r="N15" s="20">
        <v>1251</v>
      </c>
      <c r="O15" s="20">
        <v>675</v>
      </c>
      <c r="P15" s="20">
        <v>1535</v>
      </c>
      <c r="Q15" s="20">
        <v>1857</v>
      </c>
      <c r="R15" s="20">
        <v>1407</v>
      </c>
      <c r="S15" s="20">
        <v>1939</v>
      </c>
      <c r="T15" s="20">
        <v>1381</v>
      </c>
      <c r="U15" s="20">
        <v>1533</v>
      </c>
      <c r="V15" s="20">
        <v>2204</v>
      </c>
      <c r="W15" s="20">
        <v>2300</v>
      </c>
      <c r="X15" s="20">
        <v>2357</v>
      </c>
      <c r="Y15" s="20">
        <v>1293</v>
      </c>
      <c r="Z15" s="20">
        <v>1254</v>
      </c>
      <c r="AA15" s="20">
        <v>1134</v>
      </c>
      <c r="AB15" s="20">
        <v>895</v>
      </c>
      <c r="AC15" s="55" t="s">
        <v>255</v>
      </c>
      <c r="AD15" s="20">
        <v>1249</v>
      </c>
      <c r="AE15" s="20">
        <v>1243</v>
      </c>
      <c r="AF15" s="20">
        <v>1139</v>
      </c>
      <c r="AG15" s="20">
        <v>1845</v>
      </c>
      <c r="AH15" s="20">
        <v>2439</v>
      </c>
      <c r="AI15" s="20">
        <v>1109</v>
      </c>
      <c r="AJ15" s="20">
        <v>664</v>
      </c>
      <c r="AK15" s="20">
        <v>742</v>
      </c>
      <c r="AL15" s="20">
        <v>1484</v>
      </c>
      <c r="AM15" s="20">
        <v>889</v>
      </c>
      <c r="AN15" s="20">
        <v>1220</v>
      </c>
      <c r="AO15" s="20">
        <v>2300</v>
      </c>
      <c r="AP15" s="20">
        <v>2523</v>
      </c>
      <c r="AQ15" s="20">
        <v>1060</v>
      </c>
      <c r="AR15" s="20">
        <v>1351</v>
      </c>
      <c r="AS15" s="20">
        <v>1268</v>
      </c>
      <c r="AT15" s="20">
        <v>1703</v>
      </c>
      <c r="AU15" s="20">
        <v>1258</v>
      </c>
      <c r="AV15" s="20">
        <v>1062</v>
      </c>
      <c r="AW15" s="20">
        <v>789</v>
      </c>
      <c r="AX15" s="20">
        <v>672</v>
      </c>
      <c r="AY15" s="20">
        <v>599</v>
      </c>
      <c r="AZ15" s="55" t="s">
        <v>255</v>
      </c>
      <c r="BA15" s="20">
        <v>1749</v>
      </c>
      <c r="BB15" s="20">
        <v>1432</v>
      </c>
      <c r="BC15" s="20">
        <v>680</v>
      </c>
      <c r="BD15" s="20">
        <v>1094</v>
      </c>
      <c r="BE15" s="20">
        <v>1076</v>
      </c>
      <c r="BF15" s="20">
        <v>1197</v>
      </c>
      <c r="BG15" s="20">
        <v>995</v>
      </c>
      <c r="BH15" s="20">
        <v>956</v>
      </c>
      <c r="BI15" s="20">
        <v>751</v>
      </c>
      <c r="BJ15" s="20">
        <v>1212</v>
      </c>
      <c r="BK15" s="20">
        <v>884</v>
      </c>
      <c r="BL15" s="20">
        <v>1263</v>
      </c>
      <c r="BM15" s="20">
        <v>639</v>
      </c>
      <c r="BN15" s="20">
        <v>1490</v>
      </c>
      <c r="BO15" s="55" t="s">
        <v>255</v>
      </c>
    </row>
    <row r="16" spans="1:67" x14ac:dyDescent="0.2">
      <c r="B16" t="s">
        <v>264</v>
      </c>
      <c r="C16" s="20">
        <v>290</v>
      </c>
      <c r="D16" s="20">
        <v>1576</v>
      </c>
      <c r="E16" s="20">
        <v>1607</v>
      </c>
      <c r="F16" s="20">
        <v>2340</v>
      </c>
      <c r="G16" s="20">
        <v>2356</v>
      </c>
      <c r="H16" s="20">
        <v>820</v>
      </c>
      <c r="I16" s="20">
        <v>884</v>
      </c>
      <c r="J16" s="20">
        <v>713</v>
      </c>
      <c r="K16" s="20">
        <v>533</v>
      </c>
      <c r="L16" s="20">
        <v>894</v>
      </c>
      <c r="M16" s="20">
        <v>679</v>
      </c>
      <c r="N16" s="20">
        <v>1229</v>
      </c>
      <c r="O16" s="20">
        <v>636</v>
      </c>
      <c r="P16" s="20">
        <v>1655</v>
      </c>
      <c r="Q16" s="20">
        <v>1934</v>
      </c>
      <c r="R16" s="20">
        <v>1432</v>
      </c>
      <c r="S16" s="20">
        <v>1993</v>
      </c>
      <c r="T16" s="20">
        <v>1429</v>
      </c>
      <c r="U16" s="20">
        <v>1516</v>
      </c>
      <c r="V16" s="20">
        <v>2196</v>
      </c>
      <c r="W16" s="20">
        <v>2312</v>
      </c>
      <c r="X16" s="20">
        <v>2327</v>
      </c>
      <c r="Y16" s="20">
        <v>1350</v>
      </c>
      <c r="Z16" s="20">
        <v>1319</v>
      </c>
      <c r="AA16" s="20">
        <v>1173</v>
      </c>
      <c r="AB16" s="20">
        <v>931</v>
      </c>
      <c r="AC16" s="55" t="s">
        <v>255</v>
      </c>
      <c r="AD16" s="20">
        <v>1073</v>
      </c>
      <c r="AE16" s="20">
        <v>1219</v>
      </c>
      <c r="AF16" s="20">
        <v>1174</v>
      </c>
      <c r="AG16" s="20">
        <v>1889</v>
      </c>
      <c r="AH16" s="20">
        <v>2476</v>
      </c>
      <c r="AI16" s="20">
        <v>867</v>
      </c>
      <c r="AJ16" s="20">
        <v>653</v>
      </c>
      <c r="AK16" s="20">
        <v>726</v>
      </c>
      <c r="AL16" s="20">
        <v>1431</v>
      </c>
      <c r="AM16" s="20">
        <v>909</v>
      </c>
      <c r="AN16" s="20">
        <v>1200</v>
      </c>
      <c r="AO16" s="20">
        <v>2339</v>
      </c>
      <c r="AP16" s="55" t="s">
        <v>255</v>
      </c>
      <c r="AQ16" s="20">
        <v>1066</v>
      </c>
      <c r="AR16" s="20">
        <v>1337</v>
      </c>
      <c r="AS16" s="20">
        <v>1301</v>
      </c>
      <c r="AT16" s="20">
        <v>1684</v>
      </c>
      <c r="AU16" s="20">
        <v>1265</v>
      </c>
      <c r="AV16" s="20">
        <v>1004</v>
      </c>
      <c r="AW16" s="20">
        <v>727</v>
      </c>
      <c r="AX16" s="20">
        <v>559</v>
      </c>
      <c r="AY16" s="20">
        <v>588</v>
      </c>
      <c r="AZ16" s="55" t="s">
        <v>255</v>
      </c>
      <c r="BA16" s="20">
        <v>1732</v>
      </c>
      <c r="BB16" s="20">
        <v>1448</v>
      </c>
      <c r="BC16" s="20">
        <v>689</v>
      </c>
      <c r="BD16" s="20">
        <v>1108</v>
      </c>
      <c r="BE16" s="20">
        <v>1099</v>
      </c>
      <c r="BF16" s="20">
        <v>1314</v>
      </c>
      <c r="BG16" s="20">
        <v>919</v>
      </c>
      <c r="BH16" s="20">
        <v>826</v>
      </c>
      <c r="BI16" s="20">
        <v>728</v>
      </c>
      <c r="BJ16" s="20">
        <v>1202</v>
      </c>
      <c r="BK16" s="20">
        <v>882</v>
      </c>
      <c r="BL16" s="20">
        <v>1274</v>
      </c>
      <c r="BM16" s="20">
        <v>743</v>
      </c>
      <c r="BN16" s="55" t="s">
        <v>255</v>
      </c>
      <c r="BO16" s="55" t="s">
        <v>255</v>
      </c>
    </row>
    <row r="17" spans="2:72" x14ac:dyDescent="0.2">
      <c r="B17" t="s">
        <v>265</v>
      </c>
      <c r="C17" s="20">
        <v>277</v>
      </c>
      <c r="D17" s="20">
        <v>1596</v>
      </c>
      <c r="E17" s="20">
        <v>1626</v>
      </c>
      <c r="F17" s="20">
        <v>2309</v>
      </c>
      <c r="G17" s="20">
        <v>2212</v>
      </c>
      <c r="H17" s="20">
        <v>795</v>
      </c>
      <c r="I17" s="20">
        <v>776</v>
      </c>
      <c r="J17" s="20">
        <v>646</v>
      </c>
      <c r="K17" s="20">
        <v>521</v>
      </c>
      <c r="L17" s="20">
        <v>860</v>
      </c>
      <c r="M17" s="20">
        <v>671</v>
      </c>
      <c r="N17" s="20">
        <v>1164</v>
      </c>
      <c r="O17" s="20">
        <v>584</v>
      </c>
      <c r="P17" s="20">
        <v>1552</v>
      </c>
      <c r="Q17" s="20">
        <v>1709</v>
      </c>
      <c r="R17" s="20">
        <v>1349</v>
      </c>
      <c r="S17" s="20">
        <v>1909</v>
      </c>
      <c r="T17" s="20">
        <v>1273</v>
      </c>
      <c r="U17" s="20">
        <v>1543</v>
      </c>
      <c r="V17" s="20">
        <v>2206</v>
      </c>
      <c r="W17" s="20">
        <v>2183</v>
      </c>
      <c r="X17" s="20">
        <v>2295</v>
      </c>
      <c r="Y17" s="20">
        <v>1206</v>
      </c>
      <c r="Z17" s="20">
        <v>1160</v>
      </c>
      <c r="AA17" s="20">
        <v>1104</v>
      </c>
      <c r="AB17" s="20">
        <v>861</v>
      </c>
      <c r="AC17" s="55" t="s">
        <v>255</v>
      </c>
      <c r="AD17" s="20">
        <v>1080</v>
      </c>
      <c r="AE17" s="20">
        <v>1188</v>
      </c>
      <c r="AF17" s="20">
        <v>1163</v>
      </c>
      <c r="AG17" s="20">
        <v>1860</v>
      </c>
      <c r="AH17" s="20">
        <v>2523</v>
      </c>
      <c r="AI17" s="20">
        <v>856</v>
      </c>
      <c r="AJ17" s="20">
        <v>592</v>
      </c>
      <c r="AK17" s="20">
        <v>524</v>
      </c>
      <c r="AL17" s="20">
        <v>1269</v>
      </c>
      <c r="AM17" s="20">
        <v>794</v>
      </c>
      <c r="AN17" s="20">
        <v>1177</v>
      </c>
      <c r="AO17" s="20">
        <v>2366</v>
      </c>
      <c r="AP17" s="20">
        <v>1582</v>
      </c>
      <c r="AQ17" s="20">
        <v>1029</v>
      </c>
      <c r="AR17" s="20">
        <v>1402</v>
      </c>
      <c r="AS17" s="20">
        <v>1283</v>
      </c>
      <c r="AT17" s="20">
        <v>1616</v>
      </c>
      <c r="AU17" s="20">
        <v>1190</v>
      </c>
      <c r="AV17" s="55" t="s">
        <v>255</v>
      </c>
      <c r="AW17" s="20">
        <v>706</v>
      </c>
      <c r="AX17" s="20">
        <v>567</v>
      </c>
      <c r="AY17" s="20">
        <v>602</v>
      </c>
      <c r="AZ17" s="55" t="s">
        <v>255</v>
      </c>
      <c r="BA17" s="20">
        <v>1756</v>
      </c>
      <c r="BB17" s="20">
        <v>1434</v>
      </c>
      <c r="BC17" s="20">
        <v>647</v>
      </c>
      <c r="BD17" s="20">
        <v>1081</v>
      </c>
      <c r="BE17" s="20">
        <v>955</v>
      </c>
      <c r="BF17" s="20">
        <v>1162</v>
      </c>
      <c r="BG17" s="20">
        <v>878</v>
      </c>
      <c r="BH17" s="20">
        <v>797</v>
      </c>
      <c r="BI17" s="20">
        <v>684</v>
      </c>
      <c r="BJ17" s="20">
        <v>1161</v>
      </c>
      <c r="BK17" s="20">
        <v>846</v>
      </c>
      <c r="BL17" s="20">
        <v>1223</v>
      </c>
      <c r="BM17" s="20">
        <v>712</v>
      </c>
      <c r="BN17" s="55" t="s">
        <v>255</v>
      </c>
      <c r="BO17" s="55" t="s">
        <v>255</v>
      </c>
    </row>
    <row r="18" spans="2:72" x14ac:dyDescent="0.2">
      <c r="B18" t="s">
        <v>266</v>
      </c>
      <c r="C18" s="20">
        <v>286</v>
      </c>
      <c r="D18" s="20">
        <v>1586</v>
      </c>
      <c r="E18" s="20">
        <v>1586</v>
      </c>
      <c r="F18" s="20">
        <v>2464</v>
      </c>
      <c r="G18" s="20">
        <v>2292</v>
      </c>
      <c r="H18" s="20">
        <v>833</v>
      </c>
      <c r="I18" s="20">
        <v>811</v>
      </c>
      <c r="J18" s="20">
        <v>679</v>
      </c>
      <c r="K18" s="20">
        <v>471</v>
      </c>
      <c r="L18" s="20">
        <v>956</v>
      </c>
      <c r="M18" s="20">
        <v>670</v>
      </c>
      <c r="N18" s="20">
        <v>1222</v>
      </c>
      <c r="O18" s="20">
        <v>602</v>
      </c>
      <c r="P18" s="20">
        <v>1680</v>
      </c>
      <c r="Q18" s="20">
        <v>1779</v>
      </c>
      <c r="R18" s="20">
        <v>1438</v>
      </c>
      <c r="S18" s="20">
        <v>1932</v>
      </c>
      <c r="T18" s="20">
        <v>1378</v>
      </c>
      <c r="U18" s="20">
        <v>1424</v>
      </c>
      <c r="V18" s="20">
        <v>2186</v>
      </c>
      <c r="W18" s="20">
        <v>2319</v>
      </c>
      <c r="X18" s="20">
        <v>2283</v>
      </c>
      <c r="Y18" s="20">
        <v>1330</v>
      </c>
      <c r="Z18" s="20">
        <v>1173</v>
      </c>
      <c r="AA18" s="20">
        <v>1133</v>
      </c>
      <c r="AB18" s="20">
        <v>873</v>
      </c>
      <c r="AC18" s="55" t="s">
        <v>255</v>
      </c>
      <c r="AD18" s="20">
        <v>1103</v>
      </c>
      <c r="AE18" s="20">
        <v>1209</v>
      </c>
      <c r="AF18" s="20">
        <v>1136</v>
      </c>
      <c r="AG18" s="20">
        <v>1682</v>
      </c>
      <c r="AH18" s="20">
        <v>2451</v>
      </c>
      <c r="AI18" s="20">
        <v>887</v>
      </c>
      <c r="AJ18" s="20">
        <v>621</v>
      </c>
      <c r="AK18" s="20">
        <v>610</v>
      </c>
      <c r="AL18" s="20">
        <v>1138</v>
      </c>
      <c r="AM18" s="20">
        <v>845</v>
      </c>
      <c r="AN18" s="20">
        <v>1199</v>
      </c>
      <c r="AO18" s="20">
        <v>2336</v>
      </c>
      <c r="AP18" s="20">
        <v>1866</v>
      </c>
      <c r="AQ18" s="20">
        <v>1035</v>
      </c>
      <c r="AR18" s="20">
        <v>1356</v>
      </c>
      <c r="AS18" s="20">
        <v>1283</v>
      </c>
      <c r="AT18" s="20">
        <v>1641</v>
      </c>
      <c r="AU18" s="20">
        <v>1191</v>
      </c>
      <c r="AV18" s="20">
        <v>1041</v>
      </c>
      <c r="AW18" s="20">
        <v>735</v>
      </c>
      <c r="AX18" s="20">
        <v>521</v>
      </c>
      <c r="AY18" s="20">
        <v>553</v>
      </c>
      <c r="AZ18" s="55" t="s">
        <v>255</v>
      </c>
      <c r="BA18" s="20">
        <v>1745</v>
      </c>
      <c r="BB18" s="20">
        <v>1439</v>
      </c>
      <c r="BC18" s="20">
        <v>656</v>
      </c>
      <c r="BD18" s="20">
        <v>1090</v>
      </c>
      <c r="BE18" s="20">
        <v>1028</v>
      </c>
      <c r="BF18" s="20">
        <v>1105</v>
      </c>
      <c r="BG18" s="20">
        <v>912</v>
      </c>
      <c r="BH18" s="20">
        <v>828</v>
      </c>
      <c r="BI18" s="20">
        <v>702</v>
      </c>
      <c r="BJ18" s="20">
        <v>1218</v>
      </c>
      <c r="BK18" s="20">
        <v>869</v>
      </c>
      <c r="BL18" s="20">
        <v>1233</v>
      </c>
      <c r="BM18" s="20">
        <v>742</v>
      </c>
      <c r="BN18" s="55" t="s">
        <v>255</v>
      </c>
      <c r="BO18" s="55" t="s">
        <v>255</v>
      </c>
    </row>
    <row r="19" spans="2:72" x14ac:dyDescent="0.2">
      <c r="B19" t="s">
        <v>267</v>
      </c>
      <c r="C19" s="20">
        <v>283</v>
      </c>
      <c r="D19" s="20">
        <v>1578</v>
      </c>
      <c r="E19" s="20">
        <v>1567</v>
      </c>
      <c r="F19" s="20">
        <v>2520</v>
      </c>
      <c r="G19" s="20">
        <v>2338</v>
      </c>
      <c r="H19" s="20">
        <v>834</v>
      </c>
      <c r="I19" s="20">
        <v>836</v>
      </c>
      <c r="J19" s="20">
        <v>704</v>
      </c>
      <c r="K19" s="20">
        <v>462</v>
      </c>
      <c r="L19" s="20">
        <v>983</v>
      </c>
      <c r="M19" s="20">
        <v>668</v>
      </c>
      <c r="N19" s="20">
        <v>1210</v>
      </c>
      <c r="O19" s="20">
        <v>467</v>
      </c>
      <c r="P19" s="20">
        <v>1657</v>
      </c>
      <c r="Q19" s="20">
        <v>1853</v>
      </c>
      <c r="R19" s="20">
        <v>1468</v>
      </c>
      <c r="S19" s="20">
        <v>1888</v>
      </c>
      <c r="T19" s="20">
        <v>1456</v>
      </c>
      <c r="U19" s="20">
        <v>1337</v>
      </c>
      <c r="V19" s="20">
        <v>2188</v>
      </c>
      <c r="W19" s="20">
        <v>2411</v>
      </c>
      <c r="X19" s="20">
        <v>2297</v>
      </c>
      <c r="Y19" s="20">
        <v>1281</v>
      </c>
      <c r="Z19" s="20">
        <v>1183</v>
      </c>
      <c r="AA19" s="20">
        <v>1160</v>
      </c>
      <c r="AB19" s="20">
        <v>888</v>
      </c>
      <c r="AC19" s="55" t="s">
        <v>255</v>
      </c>
      <c r="AD19" s="20">
        <v>953</v>
      </c>
      <c r="AE19" s="20">
        <v>1160</v>
      </c>
      <c r="AF19" s="20">
        <v>1100</v>
      </c>
      <c r="AG19" s="20">
        <v>1517</v>
      </c>
      <c r="AH19" s="20">
        <v>2504</v>
      </c>
      <c r="AI19" s="20">
        <v>759</v>
      </c>
      <c r="AJ19" s="20">
        <v>613</v>
      </c>
      <c r="AK19" s="20">
        <v>382</v>
      </c>
      <c r="AL19" s="20">
        <v>1138</v>
      </c>
      <c r="AM19" s="20">
        <v>869</v>
      </c>
      <c r="AN19" s="20">
        <v>1165</v>
      </c>
      <c r="AO19" s="20">
        <v>2339</v>
      </c>
      <c r="AP19" s="20">
        <v>1885</v>
      </c>
      <c r="AQ19" s="20">
        <v>1014</v>
      </c>
      <c r="AR19" s="20">
        <v>1344</v>
      </c>
      <c r="AS19" s="20">
        <v>1312</v>
      </c>
      <c r="AT19" s="20">
        <v>1619</v>
      </c>
      <c r="AU19" s="20">
        <v>1196</v>
      </c>
      <c r="AV19" s="20">
        <v>977</v>
      </c>
      <c r="AW19" s="20">
        <v>677</v>
      </c>
      <c r="AX19" s="20">
        <v>518</v>
      </c>
      <c r="AY19" s="20">
        <v>535</v>
      </c>
      <c r="AZ19" s="55" t="s">
        <v>255</v>
      </c>
      <c r="BA19" s="20">
        <v>1717</v>
      </c>
      <c r="BB19" s="20">
        <v>1408</v>
      </c>
      <c r="BC19" s="20">
        <v>649</v>
      </c>
      <c r="BD19" s="20">
        <v>1063</v>
      </c>
      <c r="BE19" s="20">
        <v>1032</v>
      </c>
      <c r="BF19" s="20">
        <v>1088</v>
      </c>
      <c r="BG19" s="20">
        <v>851</v>
      </c>
      <c r="BH19" s="20">
        <v>827</v>
      </c>
      <c r="BI19" s="20">
        <v>681</v>
      </c>
      <c r="BJ19" s="20">
        <v>1155</v>
      </c>
      <c r="BK19" s="20">
        <v>867</v>
      </c>
      <c r="BL19" s="20">
        <v>1238</v>
      </c>
      <c r="BM19" s="20">
        <v>816</v>
      </c>
      <c r="BN19" s="55" t="s">
        <v>255</v>
      </c>
      <c r="BO19" s="55" t="s">
        <v>255</v>
      </c>
    </row>
    <row r="20" spans="2:72" x14ac:dyDescent="0.2">
      <c r="B20" t="s">
        <v>268</v>
      </c>
      <c r="C20" s="20">
        <v>268</v>
      </c>
      <c r="D20" s="20">
        <v>1603</v>
      </c>
      <c r="E20" s="20">
        <v>1601</v>
      </c>
      <c r="F20" s="20">
        <v>2489</v>
      </c>
      <c r="G20" s="20">
        <v>2183</v>
      </c>
      <c r="H20" s="20">
        <v>798</v>
      </c>
      <c r="I20" s="20">
        <v>750</v>
      </c>
      <c r="J20" s="20">
        <v>646</v>
      </c>
      <c r="K20" s="20">
        <v>413</v>
      </c>
      <c r="L20" s="20">
        <v>956</v>
      </c>
      <c r="M20" s="20">
        <v>674</v>
      </c>
      <c r="N20" s="20">
        <v>1202</v>
      </c>
      <c r="O20" s="20">
        <v>403</v>
      </c>
      <c r="P20" s="20">
        <v>1603</v>
      </c>
      <c r="Q20" s="20">
        <v>1633</v>
      </c>
      <c r="R20" s="20">
        <v>1304</v>
      </c>
      <c r="S20" s="20">
        <v>1799</v>
      </c>
      <c r="T20" s="20">
        <v>1234</v>
      </c>
      <c r="U20" s="20">
        <v>1438</v>
      </c>
      <c r="V20" s="20">
        <v>2312</v>
      </c>
      <c r="W20" s="20">
        <v>2441</v>
      </c>
      <c r="X20" s="20">
        <v>2225</v>
      </c>
      <c r="Y20" s="20">
        <v>1034</v>
      </c>
      <c r="Z20" s="20">
        <v>1079</v>
      </c>
      <c r="AA20" s="20">
        <v>1082</v>
      </c>
      <c r="AB20" s="20">
        <v>841</v>
      </c>
      <c r="AC20" s="55" t="s">
        <v>255</v>
      </c>
      <c r="AD20" s="20">
        <v>940</v>
      </c>
      <c r="AE20" s="20">
        <v>1060</v>
      </c>
      <c r="AF20" s="20">
        <v>1072</v>
      </c>
      <c r="AG20" s="20">
        <v>1535</v>
      </c>
      <c r="AH20" s="20">
        <v>2514</v>
      </c>
      <c r="AI20" s="20">
        <v>677</v>
      </c>
      <c r="AJ20" s="20">
        <v>537</v>
      </c>
      <c r="AK20" s="20">
        <v>666</v>
      </c>
      <c r="AL20" s="20">
        <v>1080</v>
      </c>
      <c r="AM20" s="20">
        <v>796</v>
      </c>
      <c r="AN20" s="20">
        <v>1150</v>
      </c>
      <c r="AO20" s="20">
        <v>2330</v>
      </c>
      <c r="AP20" s="20">
        <v>1823</v>
      </c>
      <c r="AQ20" s="20">
        <v>1001</v>
      </c>
      <c r="AR20" s="20">
        <v>1418</v>
      </c>
      <c r="AS20" s="20">
        <v>1271</v>
      </c>
      <c r="AT20" s="20">
        <v>1557</v>
      </c>
      <c r="AU20" s="20">
        <v>1124</v>
      </c>
      <c r="AV20" s="20">
        <v>817</v>
      </c>
      <c r="AW20" s="20">
        <v>721</v>
      </c>
      <c r="AX20" s="20">
        <v>583</v>
      </c>
      <c r="AY20" s="20">
        <v>562</v>
      </c>
      <c r="AZ20" s="55" t="s">
        <v>255</v>
      </c>
      <c r="BA20" s="20">
        <v>1474</v>
      </c>
      <c r="BB20" s="20">
        <v>1367</v>
      </c>
      <c r="BC20" s="20">
        <v>613</v>
      </c>
      <c r="BD20" s="20">
        <v>1022</v>
      </c>
      <c r="BE20" s="20">
        <v>808</v>
      </c>
      <c r="BF20" s="20">
        <v>938</v>
      </c>
      <c r="BG20" s="20">
        <v>698</v>
      </c>
      <c r="BH20" s="20">
        <v>861</v>
      </c>
      <c r="BI20" s="20">
        <v>661</v>
      </c>
      <c r="BJ20" s="20">
        <v>1061</v>
      </c>
      <c r="BK20" s="20">
        <v>835</v>
      </c>
      <c r="BL20" s="20">
        <v>1193</v>
      </c>
      <c r="BM20" s="20">
        <v>780</v>
      </c>
      <c r="BN20" s="55" t="s">
        <v>255</v>
      </c>
      <c r="BO20" s="55" t="s">
        <v>255</v>
      </c>
    </row>
    <row r="21" spans="2:72" x14ac:dyDescent="0.2">
      <c r="B21" t="s">
        <v>269</v>
      </c>
      <c r="C21" s="20">
        <v>268</v>
      </c>
      <c r="D21" s="20">
        <v>1596</v>
      </c>
      <c r="E21" s="20">
        <v>1512</v>
      </c>
      <c r="F21" s="20">
        <v>2491</v>
      </c>
      <c r="G21" s="20">
        <v>2279</v>
      </c>
      <c r="H21" s="20">
        <v>801</v>
      </c>
      <c r="I21" s="20">
        <v>737</v>
      </c>
      <c r="J21" s="20">
        <v>822</v>
      </c>
      <c r="K21" s="20">
        <v>604</v>
      </c>
      <c r="L21" s="20">
        <v>989</v>
      </c>
      <c r="M21" s="20">
        <v>679</v>
      </c>
      <c r="N21" s="20">
        <v>1317</v>
      </c>
      <c r="O21" s="20">
        <v>416</v>
      </c>
      <c r="P21" s="20">
        <v>1644</v>
      </c>
      <c r="Q21" s="20">
        <v>1762</v>
      </c>
      <c r="R21" s="20">
        <v>1431</v>
      </c>
      <c r="S21" s="20">
        <v>1928</v>
      </c>
      <c r="T21" s="20">
        <v>1375</v>
      </c>
      <c r="U21" s="20">
        <v>1419</v>
      </c>
      <c r="V21" s="20">
        <v>2386</v>
      </c>
      <c r="W21" s="20">
        <v>2561</v>
      </c>
      <c r="X21" s="20">
        <v>2299</v>
      </c>
      <c r="Y21" s="20">
        <v>1113</v>
      </c>
      <c r="Z21" s="20">
        <v>1214</v>
      </c>
      <c r="AA21" s="20">
        <v>1097</v>
      </c>
      <c r="AB21" s="20">
        <v>900</v>
      </c>
      <c r="AC21" s="55" t="s">
        <v>255</v>
      </c>
      <c r="AD21" s="20">
        <v>970</v>
      </c>
      <c r="AE21" s="20">
        <v>1098</v>
      </c>
      <c r="AF21" s="20">
        <v>1037</v>
      </c>
      <c r="AG21" s="20">
        <v>1106</v>
      </c>
      <c r="AH21" s="20">
        <v>1586</v>
      </c>
      <c r="AI21" s="20">
        <v>719</v>
      </c>
      <c r="AJ21" s="20">
        <v>544</v>
      </c>
      <c r="AK21" s="20">
        <v>758</v>
      </c>
      <c r="AL21" s="20">
        <v>1102</v>
      </c>
      <c r="AM21" s="20">
        <v>834</v>
      </c>
      <c r="AN21" s="20">
        <v>1154</v>
      </c>
      <c r="AO21" s="20">
        <v>2294</v>
      </c>
      <c r="AP21" s="20">
        <v>1833</v>
      </c>
      <c r="AQ21" s="20">
        <v>1026</v>
      </c>
      <c r="AR21" s="20">
        <v>1360</v>
      </c>
      <c r="AS21" s="20">
        <v>1296</v>
      </c>
      <c r="AT21" s="20">
        <v>1580</v>
      </c>
      <c r="AU21" s="20">
        <v>1187</v>
      </c>
      <c r="AV21" s="20">
        <v>879</v>
      </c>
      <c r="AW21" s="20">
        <v>660</v>
      </c>
      <c r="AX21" s="20">
        <v>467</v>
      </c>
      <c r="AY21" s="20">
        <v>557</v>
      </c>
      <c r="AZ21" s="55" t="s">
        <v>255</v>
      </c>
      <c r="BA21" s="55" t="s">
        <v>255</v>
      </c>
      <c r="BB21" s="55" t="s">
        <v>255</v>
      </c>
      <c r="BC21" s="20">
        <v>933</v>
      </c>
      <c r="BD21" s="20">
        <v>1073</v>
      </c>
      <c r="BE21" s="20">
        <v>733</v>
      </c>
      <c r="BF21" s="20">
        <v>967</v>
      </c>
      <c r="BG21" s="55" t="s">
        <v>255</v>
      </c>
      <c r="BH21" s="20">
        <v>861</v>
      </c>
      <c r="BI21" s="20">
        <v>729</v>
      </c>
      <c r="BJ21" s="20">
        <v>1129</v>
      </c>
      <c r="BK21" s="20">
        <v>853</v>
      </c>
      <c r="BL21" s="20">
        <v>1233</v>
      </c>
      <c r="BM21" s="20">
        <v>752</v>
      </c>
      <c r="BN21" s="55" t="s">
        <v>255</v>
      </c>
      <c r="BO21" s="55" t="s">
        <v>255</v>
      </c>
    </row>
    <row r="22" spans="2:72" x14ac:dyDescent="0.2">
      <c r="B22" t="s">
        <v>270</v>
      </c>
      <c r="C22" s="20">
        <v>257</v>
      </c>
      <c r="D22" s="20">
        <v>1634</v>
      </c>
      <c r="E22" s="20">
        <v>1492</v>
      </c>
      <c r="F22" s="20">
        <v>2367</v>
      </c>
      <c r="G22" s="20">
        <v>2349</v>
      </c>
      <c r="H22" s="20">
        <v>808</v>
      </c>
      <c r="I22" s="20">
        <v>749</v>
      </c>
      <c r="J22" s="20">
        <v>760</v>
      </c>
      <c r="K22" s="20">
        <v>626</v>
      </c>
      <c r="L22" s="20">
        <v>980</v>
      </c>
      <c r="M22" s="20">
        <v>679</v>
      </c>
      <c r="N22" s="20">
        <v>1312</v>
      </c>
      <c r="O22" s="20">
        <v>405</v>
      </c>
      <c r="P22" s="20">
        <v>1592</v>
      </c>
      <c r="Q22" s="20">
        <v>1795</v>
      </c>
      <c r="R22" s="20">
        <v>1318</v>
      </c>
      <c r="S22" s="20">
        <v>2082</v>
      </c>
      <c r="T22" s="20">
        <v>1399</v>
      </c>
      <c r="U22" s="20">
        <v>1433</v>
      </c>
      <c r="V22" s="20">
        <v>2118</v>
      </c>
      <c r="W22" s="20">
        <v>2302</v>
      </c>
      <c r="X22" s="20">
        <v>2262</v>
      </c>
      <c r="Y22" s="20">
        <v>1015</v>
      </c>
      <c r="Z22" s="20">
        <v>1245</v>
      </c>
      <c r="AA22" s="20">
        <v>1084</v>
      </c>
      <c r="AB22" s="20">
        <v>899</v>
      </c>
      <c r="AC22" s="55" t="s">
        <v>255</v>
      </c>
      <c r="AD22" s="20">
        <v>961</v>
      </c>
      <c r="AE22" s="20">
        <v>1061</v>
      </c>
      <c r="AF22" s="20">
        <v>948</v>
      </c>
      <c r="AG22" s="20">
        <v>1515</v>
      </c>
      <c r="AH22" s="20">
        <v>2173</v>
      </c>
      <c r="AI22" s="20">
        <v>730</v>
      </c>
      <c r="AJ22" s="20">
        <v>511</v>
      </c>
      <c r="AK22" s="20">
        <v>756</v>
      </c>
      <c r="AL22" s="20">
        <v>1069</v>
      </c>
      <c r="AM22" s="20">
        <v>838</v>
      </c>
      <c r="AN22" s="20">
        <v>1145</v>
      </c>
      <c r="AO22" s="20">
        <v>2326</v>
      </c>
      <c r="AP22" s="20">
        <v>1852</v>
      </c>
      <c r="AQ22" s="20">
        <v>998</v>
      </c>
      <c r="AR22" s="20">
        <v>1344</v>
      </c>
      <c r="AS22" s="20">
        <v>1329</v>
      </c>
      <c r="AT22" s="20">
        <v>1545</v>
      </c>
      <c r="AU22" s="20">
        <v>1188</v>
      </c>
      <c r="AV22" s="20">
        <v>661</v>
      </c>
      <c r="AW22" s="20">
        <v>642</v>
      </c>
      <c r="AX22" s="20">
        <v>467</v>
      </c>
      <c r="AY22" s="20">
        <v>562</v>
      </c>
      <c r="AZ22" s="55" t="s">
        <v>255</v>
      </c>
      <c r="BA22" s="55" t="s">
        <v>255</v>
      </c>
      <c r="BB22" s="55" t="s">
        <v>255</v>
      </c>
      <c r="BC22" s="20">
        <v>1057</v>
      </c>
      <c r="BD22" s="20">
        <v>1199</v>
      </c>
      <c r="BE22" s="20">
        <v>669</v>
      </c>
      <c r="BF22" s="20">
        <v>908</v>
      </c>
      <c r="BG22" s="55" t="s">
        <v>255</v>
      </c>
      <c r="BH22" s="20">
        <v>908</v>
      </c>
      <c r="BI22" s="20">
        <v>884</v>
      </c>
      <c r="BJ22" s="20">
        <v>1117</v>
      </c>
      <c r="BK22" s="20">
        <v>841</v>
      </c>
      <c r="BL22" s="20">
        <v>1240</v>
      </c>
      <c r="BM22" s="20">
        <v>785</v>
      </c>
      <c r="BN22" s="55" t="s">
        <v>255</v>
      </c>
      <c r="BO22" s="55" t="s">
        <v>255</v>
      </c>
    </row>
    <row r="23" spans="2:72" x14ac:dyDescent="0.2">
      <c r="B23" t="s">
        <v>271</v>
      </c>
      <c r="C23" s="20">
        <v>256</v>
      </c>
      <c r="D23" s="20">
        <v>1640</v>
      </c>
      <c r="E23" s="20">
        <v>1614</v>
      </c>
      <c r="F23" s="20">
        <v>2435</v>
      </c>
      <c r="G23" s="20">
        <v>2149</v>
      </c>
      <c r="H23" s="20">
        <v>762</v>
      </c>
      <c r="I23" s="20">
        <v>657</v>
      </c>
      <c r="J23" s="20">
        <v>526</v>
      </c>
      <c r="K23" s="20">
        <v>592</v>
      </c>
      <c r="L23" s="20">
        <v>958</v>
      </c>
      <c r="M23" s="20">
        <v>672</v>
      </c>
      <c r="N23" s="20">
        <v>1273</v>
      </c>
      <c r="O23" s="20">
        <v>386</v>
      </c>
      <c r="P23" s="20">
        <v>1573</v>
      </c>
      <c r="Q23" s="20">
        <v>1467</v>
      </c>
      <c r="R23" s="20">
        <v>1229</v>
      </c>
      <c r="S23" s="20">
        <v>1913</v>
      </c>
      <c r="T23" s="20">
        <v>1262</v>
      </c>
      <c r="U23" s="20">
        <v>1421</v>
      </c>
      <c r="V23" s="20">
        <v>2133</v>
      </c>
      <c r="W23" s="55" t="s">
        <v>255</v>
      </c>
      <c r="X23" s="20">
        <v>2192</v>
      </c>
      <c r="Y23" s="20">
        <v>835</v>
      </c>
      <c r="Z23" s="20">
        <v>1065</v>
      </c>
      <c r="AA23" s="20">
        <v>1005</v>
      </c>
      <c r="AB23" s="20">
        <v>811</v>
      </c>
      <c r="AC23" s="55" t="s">
        <v>255</v>
      </c>
      <c r="AD23" s="20">
        <v>1155</v>
      </c>
      <c r="AE23" s="20">
        <v>1003</v>
      </c>
      <c r="AF23" s="20">
        <v>862</v>
      </c>
      <c r="AG23" s="20">
        <v>1603</v>
      </c>
      <c r="AH23" s="20">
        <v>2195</v>
      </c>
      <c r="AI23" s="20">
        <v>692</v>
      </c>
      <c r="AJ23" s="20">
        <v>533</v>
      </c>
      <c r="AK23" s="20">
        <v>663</v>
      </c>
      <c r="AL23" s="20">
        <v>1036</v>
      </c>
      <c r="AM23" s="20">
        <v>780</v>
      </c>
      <c r="AN23" s="20">
        <v>1137</v>
      </c>
      <c r="AO23" s="20">
        <v>2341</v>
      </c>
      <c r="AP23" s="20">
        <v>1826</v>
      </c>
      <c r="AQ23" s="20">
        <v>1003</v>
      </c>
      <c r="AR23" s="20">
        <v>1413</v>
      </c>
      <c r="AS23" s="20">
        <v>1282</v>
      </c>
      <c r="AT23" s="20">
        <v>1528</v>
      </c>
      <c r="AU23" s="20">
        <v>1111</v>
      </c>
      <c r="AV23" s="20">
        <v>575</v>
      </c>
      <c r="AW23" s="20">
        <v>598</v>
      </c>
      <c r="AX23" s="20">
        <v>450</v>
      </c>
      <c r="AY23" s="20">
        <v>547</v>
      </c>
      <c r="AZ23" s="55" t="s">
        <v>255</v>
      </c>
      <c r="BA23" s="55" t="s">
        <v>255</v>
      </c>
      <c r="BB23" s="55" t="s">
        <v>255</v>
      </c>
      <c r="BC23" s="20">
        <v>1016</v>
      </c>
      <c r="BD23" s="20">
        <v>1264</v>
      </c>
      <c r="BE23" s="20">
        <v>590</v>
      </c>
      <c r="BF23" s="20">
        <v>789</v>
      </c>
      <c r="BG23" s="55" t="s">
        <v>255</v>
      </c>
      <c r="BH23" s="20">
        <v>885</v>
      </c>
      <c r="BI23" s="20">
        <v>803</v>
      </c>
      <c r="BJ23" s="20">
        <v>1166</v>
      </c>
      <c r="BK23" s="20">
        <v>837</v>
      </c>
      <c r="BL23" s="20">
        <v>1208</v>
      </c>
      <c r="BM23" s="20">
        <v>725</v>
      </c>
      <c r="BN23" s="55" t="s">
        <v>255</v>
      </c>
      <c r="BO23" s="55" t="s">
        <v>255</v>
      </c>
    </row>
    <row r="24" spans="2:72" x14ac:dyDescent="0.2">
      <c r="B24" t="s">
        <v>272</v>
      </c>
      <c r="C24" s="20">
        <v>269</v>
      </c>
      <c r="D24" s="20">
        <v>1592</v>
      </c>
      <c r="E24" s="20">
        <v>1535</v>
      </c>
      <c r="F24" s="20">
        <v>2433</v>
      </c>
      <c r="G24" s="20">
        <v>2266</v>
      </c>
      <c r="H24" s="20">
        <v>802</v>
      </c>
      <c r="I24" s="20">
        <v>725</v>
      </c>
      <c r="J24" s="20">
        <v>752</v>
      </c>
      <c r="K24" s="20">
        <v>625</v>
      </c>
      <c r="L24" s="20">
        <v>976</v>
      </c>
      <c r="M24" s="20">
        <v>683</v>
      </c>
      <c r="N24" s="20">
        <v>1204</v>
      </c>
      <c r="O24" s="55" t="s">
        <v>255</v>
      </c>
      <c r="P24" s="20">
        <v>1808</v>
      </c>
      <c r="Q24" s="20">
        <v>1501</v>
      </c>
      <c r="R24" s="20">
        <v>1254</v>
      </c>
      <c r="S24" s="20">
        <v>1953</v>
      </c>
      <c r="T24" s="20">
        <v>1495</v>
      </c>
      <c r="U24" s="20">
        <v>1373</v>
      </c>
      <c r="V24" s="20">
        <v>2070</v>
      </c>
      <c r="W24" s="20">
        <v>2189</v>
      </c>
      <c r="X24" s="20">
        <v>2022</v>
      </c>
      <c r="Y24" s="20">
        <v>487</v>
      </c>
      <c r="Z24" s="20">
        <v>1030</v>
      </c>
      <c r="AA24" s="20">
        <v>1209</v>
      </c>
      <c r="AB24" s="20">
        <v>886</v>
      </c>
      <c r="AC24" s="55" t="s">
        <v>255</v>
      </c>
      <c r="AD24" s="20">
        <v>1246</v>
      </c>
      <c r="AE24" s="20">
        <v>1024</v>
      </c>
      <c r="AF24" s="20">
        <v>799</v>
      </c>
      <c r="AG24" s="20">
        <v>1460</v>
      </c>
      <c r="AH24" s="20">
        <v>2075</v>
      </c>
      <c r="AI24" s="20">
        <v>643</v>
      </c>
      <c r="AJ24" s="20">
        <v>542</v>
      </c>
      <c r="AK24" s="20">
        <v>773</v>
      </c>
      <c r="AL24" s="20">
        <v>1153</v>
      </c>
      <c r="AM24" s="20">
        <v>815</v>
      </c>
      <c r="AN24" s="20">
        <v>1141</v>
      </c>
      <c r="AO24" s="20">
        <v>2301</v>
      </c>
      <c r="AP24" s="20">
        <v>1841</v>
      </c>
      <c r="AQ24" s="20">
        <v>1014</v>
      </c>
      <c r="AR24" s="20">
        <v>1354</v>
      </c>
      <c r="AS24" s="20">
        <v>1292</v>
      </c>
      <c r="AT24" s="20">
        <v>1547</v>
      </c>
      <c r="AU24" s="20">
        <v>1188</v>
      </c>
      <c r="AV24" s="20">
        <v>545</v>
      </c>
      <c r="AW24" s="20">
        <v>635</v>
      </c>
      <c r="AX24" s="20">
        <v>404</v>
      </c>
      <c r="AY24" s="20">
        <v>561</v>
      </c>
      <c r="AZ24" s="55" t="s">
        <v>255</v>
      </c>
      <c r="BA24" s="55" t="s">
        <v>255</v>
      </c>
      <c r="BB24" s="55" t="s">
        <v>255</v>
      </c>
      <c r="BC24" s="20">
        <v>1092</v>
      </c>
      <c r="BD24" s="20">
        <v>1318</v>
      </c>
      <c r="BE24" s="20">
        <v>646</v>
      </c>
      <c r="BF24" s="20">
        <v>794</v>
      </c>
      <c r="BG24" s="55" t="s">
        <v>255</v>
      </c>
      <c r="BH24" s="20">
        <v>922</v>
      </c>
      <c r="BI24" s="20">
        <v>803</v>
      </c>
      <c r="BJ24" s="20">
        <v>929</v>
      </c>
      <c r="BK24" s="20">
        <v>832</v>
      </c>
      <c r="BL24" s="20">
        <v>1226</v>
      </c>
      <c r="BM24" s="20">
        <v>727</v>
      </c>
      <c r="BN24" s="55" t="s">
        <v>255</v>
      </c>
      <c r="BO24" s="55" t="s">
        <v>255</v>
      </c>
    </row>
    <row r="25" spans="2:72" x14ac:dyDescent="0.2">
      <c r="B25" t="s">
        <v>273</v>
      </c>
      <c r="C25" s="20">
        <v>251</v>
      </c>
      <c r="D25" s="20">
        <v>1630</v>
      </c>
      <c r="E25" s="20">
        <v>1522</v>
      </c>
      <c r="F25" s="20">
        <v>2366</v>
      </c>
      <c r="G25" s="20">
        <v>2290</v>
      </c>
      <c r="H25" s="20">
        <v>795</v>
      </c>
      <c r="I25" s="20">
        <v>692</v>
      </c>
      <c r="J25" s="20">
        <v>639</v>
      </c>
      <c r="K25" s="20">
        <v>571</v>
      </c>
      <c r="L25" s="20">
        <v>947</v>
      </c>
      <c r="M25" s="20">
        <v>806</v>
      </c>
      <c r="N25" s="20">
        <v>1129</v>
      </c>
      <c r="O25" s="55" t="s">
        <v>255</v>
      </c>
      <c r="P25" s="20">
        <v>1526</v>
      </c>
      <c r="Q25" s="20">
        <v>1468</v>
      </c>
      <c r="R25" s="20">
        <v>1178</v>
      </c>
      <c r="S25" s="20">
        <v>1940</v>
      </c>
      <c r="T25" s="20">
        <v>1471</v>
      </c>
      <c r="U25" s="20">
        <v>1330</v>
      </c>
      <c r="V25" s="20">
        <v>1939</v>
      </c>
      <c r="W25" s="55" t="s">
        <v>255</v>
      </c>
      <c r="X25" s="20">
        <v>2003</v>
      </c>
      <c r="Y25" s="20">
        <v>479</v>
      </c>
      <c r="Z25" s="20">
        <v>857</v>
      </c>
      <c r="AA25" s="20">
        <v>1207</v>
      </c>
      <c r="AB25" s="20">
        <v>860</v>
      </c>
      <c r="AC25" s="55">
        <v>1040</v>
      </c>
      <c r="AD25" s="20">
        <v>1194</v>
      </c>
      <c r="AE25" s="20">
        <v>1003</v>
      </c>
      <c r="AF25" s="55" t="s">
        <v>255</v>
      </c>
      <c r="AG25" s="20">
        <v>1005</v>
      </c>
      <c r="AH25" s="20">
        <v>1330</v>
      </c>
      <c r="AI25" s="20">
        <v>593</v>
      </c>
      <c r="AJ25" s="20">
        <v>501</v>
      </c>
      <c r="AK25" s="20">
        <v>680</v>
      </c>
      <c r="AL25" s="20">
        <v>1054</v>
      </c>
      <c r="AM25" s="20">
        <v>819</v>
      </c>
      <c r="AN25" s="20">
        <v>1126</v>
      </c>
      <c r="AO25" s="20">
        <v>2313</v>
      </c>
      <c r="AP25" s="20">
        <v>1846</v>
      </c>
      <c r="AQ25" s="20">
        <v>994</v>
      </c>
      <c r="AR25" s="20">
        <v>1291</v>
      </c>
      <c r="AS25" s="20">
        <v>1328</v>
      </c>
      <c r="AT25" s="20">
        <v>1492</v>
      </c>
      <c r="AU25" s="20">
        <v>1142</v>
      </c>
      <c r="AV25" s="20">
        <v>460</v>
      </c>
      <c r="AW25" s="20">
        <v>609</v>
      </c>
      <c r="AX25" s="20">
        <v>384</v>
      </c>
      <c r="AY25" s="20">
        <v>453</v>
      </c>
      <c r="AZ25" s="55">
        <v>898</v>
      </c>
      <c r="BA25" s="55" t="s">
        <v>255</v>
      </c>
      <c r="BB25" s="55" t="s">
        <v>255</v>
      </c>
      <c r="BC25" s="20">
        <v>1055</v>
      </c>
      <c r="BD25" s="20">
        <v>1026</v>
      </c>
      <c r="BE25" s="20">
        <v>570</v>
      </c>
      <c r="BF25" s="20">
        <v>802</v>
      </c>
      <c r="BG25" s="55" t="s">
        <v>255</v>
      </c>
      <c r="BH25" s="20">
        <v>863</v>
      </c>
      <c r="BI25" s="20">
        <v>768</v>
      </c>
      <c r="BJ25" s="55" t="s">
        <v>255</v>
      </c>
      <c r="BK25" s="20">
        <v>822</v>
      </c>
      <c r="BL25" s="20">
        <v>1213</v>
      </c>
      <c r="BM25" s="20">
        <v>705</v>
      </c>
      <c r="BN25" s="55">
        <v>1443</v>
      </c>
      <c r="BO25" s="55">
        <v>1329</v>
      </c>
    </row>
    <row r="26" spans="2:72" x14ac:dyDescent="0.2">
      <c r="B26" t="s">
        <v>274</v>
      </c>
      <c r="C26" s="20">
        <v>239</v>
      </c>
      <c r="D26" s="20">
        <v>1654</v>
      </c>
      <c r="E26" s="20">
        <v>1545</v>
      </c>
      <c r="F26" s="20">
        <v>2322</v>
      </c>
      <c r="G26" s="20">
        <v>2091</v>
      </c>
      <c r="H26" s="20">
        <v>728</v>
      </c>
      <c r="I26" s="20">
        <v>611</v>
      </c>
      <c r="J26" s="20">
        <v>448</v>
      </c>
      <c r="K26" s="20">
        <v>554</v>
      </c>
      <c r="L26" s="20">
        <v>826</v>
      </c>
      <c r="M26" s="20">
        <v>584</v>
      </c>
      <c r="N26" s="20">
        <v>1541</v>
      </c>
      <c r="O26" s="55">
        <v>382</v>
      </c>
      <c r="P26" s="20">
        <v>1362</v>
      </c>
      <c r="Q26" s="20">
        <v>1317</v>
      </c>
      <c r="R26" s="20">
        <v>1088</v>
      </c>
      <c r="S26" s="20">
        <v>1909</v>
      </c>
      <c r="T26" s="20">
        <v>1220</v>
      </c>
      <c r="U26" s="20">
        <v>1266</v>
      </c>
      <c r="V26" s="20">
        <v>1810</v>
      </c>
      <c r="W26" s="55" t="s">
        <v>255</v>
      </c>
      <c r="X26" s="20">
        <v>2064</v>
      </c>
      <c r="Y26" s="20">
        <v>344</v>
      </c>
      <c r="Z26" s="20">
        <v>707</v>
      </c>
      <c r="AA26" s="20">
        <v>1134</v>
      </c>
      <c r="AB26" s="20">
        <v>777</v>
      </c>
      <c r="AC26" s="55">
        <v>1198</v>
      </c>
      <c r="AD26" s="20">
        <v>1169</v>
      </c>
      <c r="AE26" s="20">
        <v>947</v>
      </c>
      <c r="AF26" s="55">
        <v>886</v>
      </c>
      <c r="AG26" s="20">
        <v>1311</v>
      </c>
      <c r="AH26" s="20">
        <v>1904</v>
      </c>
      <c r="AI26" s="20">
        <v>549</v>
      </c>
      <c r="AJ26" s="20">
        <v>464</v>
      </c>
      <c r="AK26" s="20">
        <v>597</v>
      </c>
      <c r="AL26" s="20">
        <v>976</v>
      </c>
      <c r="AM26" s="20">
        <v>763</v>
      </c>
      <c r="AN26" s="20">
        <v>1128</v>
      </c>
      <c r="AO26" s="20">
        <v>2332</v>
      </c>
      <c r="AP26" s="20">
        <v>1846</v>
      </c>
      <c r="AQ26" s="20">
        <v>981</v>
      </c>
      <c r="AR26" s="20">
        <v>1335</v>
      </c>
      <c r="AS26" s="20">
        <v>1251</v>
      </c>
      <c r="AT26" s="20">
        <v>1445</v>
      </c>
      <c r="AU26" s="20">
        <v>1029</v>
      </c>
      <c r="AV26" s="20">
        <v>472</v>
      </c>
      <c r="AW26" s="20">
        <v>579</v>
      </c>
      <c r="AX26" s="20">
        <v>402</v>
      </c>
      <c r="AY26" s="20">
        <v>619</v>
      </c>
      <c r="AZ26" s="55">
        <v>864</v>
      </c>
      <c r="BA26" s="55" t="s">
        <v>255</v>
      </c>
      <c r="BB26" s="55" t="s">
        <v>255</v>
      </c>
      <c r="BC26" s="20">
        <v>1026</v>
      </c>
      <c r="BD26" s="20">
        <v>863</v>
      </c>
      <c r="BE26" s="20">
        <v>548</v>
      </c>
      <c r="BF26" s="20">
        <v>750</v>
      </c>
      <c r="BG26" s="55" t="s">
        <v>255</v>
      </c>
      <c r="BH26" s="20">
        <v>804</v>
      </c>
      <c r="BI26" s="20">
        <v>748</v>
      </c>
      <c r="BJ26" s="55">
        <v>1169</v>
      </c>
      <c r="BK26" s="20">
        <v>803</v>
      </c>
      <c r="BL26" s="20">
        <v>1133</v>
      </c>
      <c r="BM26" s="20">
        <v>694</v>
      </c>
      <c r="BN26" s="55">
        <v>1461</v>
      </c>
      <c r="BO26" s="55">
        <v>1802</v>
      </c>
    </row>
    <row r="27" spans="2:72" x14ac:dyDescent="0.2">
      <c r="B27" t="s">
        <v>275</v>
      </c>
      <c r="C27" s="20">
        <v>248</v>
      </c>
      <c r="D27" s="20">
        <v>1561</v>
      </c>
      <c r="E27" s="20">
        <v>1465</v>
      </c>
      <c r="F27" s="20">
        <v>2291</v>
      </c>
      <c r="G27" s="20">
        <v>2143</v>
      </c>
      <c r="H27" s="20">
        <v>768</v>
      </c>
      <c r="I27" s="20">
        <v>667</v>
      </c>
      <c r="J27" s="20">
        <v>624</v>
      </c>
      <c r="K27" s="20">
        <v>566</v>
      </c>
      <c r="L27" s="20">
        <v>890</v>
      </c>
      <c r="M27" s="20">
        <v>551</v>
      </c>
      <c r="N27" s="20">
        <v>1434</v>
      </c>
      <c r="O27" s="55">
        <v>402</v>
      </c>
      <c r="P27" s="55" t="s">
        <v>255</v>
      </c>
      <c r="Q27" s="20">
        <v>1413</v>
      </c>
      <c r="R27" s="20">
        <v>1089</v>
      </c>
      <c r="S27" s="20">
        <v>1876</v>
      </c>
      <c r="T27" s="20">
        <v>1297</v>
      </c>
      <c r="U27" s="20">
        <v>1166</v>
      </c>
      <c r="V27" s="20">
        <v>1707</v>
      </c>
      <c r="W27" s="55">
        <v>2433</v>
      </c>
      <c r="X27" s="20">
        <v>2135</v>
      </c>
      <c r="Y27" s="20">
        <v>374</v>
      </c>
      <c r="Z27" s="20">
        <v>748</v>
      </c>
      <c r="AA27" s="20">
        <v>1207</v>
      </c>
      <c r="AB27" s="20">
        <v>848</v>
      </c>
      <c r="AC27" s="55">
        <v>1202</v>
      </c>
      <c r="AD27" s="20">
        <v>1206</v>
      </c>
      <c r="AE27" s="20">
        <v>988</v>
      </c>
      <c r="AF27" s="55">
        <v>651</v>
      </c>
      <c r="AG27" s="20">
        <v>1195</v>
      </c>
      <c r="AH27" s="20">
        <v>1823</v>
      </c>
      <c r="AI27" s="20">
        <v>568</v>
      </c>
      <c r="AJ27" s="20">
        <v>458</v>
      </c>
      <c r="AK27" s="20">
        <v>654</v>
      </c>
      <c r="AL27" s="20">
        <v>1017</v>
      </c>
      <c r="AM27" s="20">
        <v>802</v>
      </c>
      <c r="AN27" s="20">
        <v>1141</v>
      </c>
      <c r="AO27" s="20">
        <v>2306</v>
      </c>
      <c r="AP27" s="20">
        <v>1840</v>
      </c>
      <c r="AQ27" s="20">
        <v>1000</v>
      </c>
      <c r="AR27" s="20">
        <v>1299</v>
      </c>
      <c r="AS27" s="20">
        <v>1322</v>
      </c>
      <c r="AT27" s="20">
        <v>1500</v>
      </c>
      <c r="AU27" s="20">
        <v>1124</v>
      </c>
      <c r="AV27" s="20">
        <v>455</v>
      </c>
      <c r="AW27" s="20">
        <v>619</v>
      </c>
      <c r="AX27" s="20">
        <v>360</v>
      </c>
      <c r="AY27" s="20">
        <v>543</v>
      </c>
      <c r="AZ27" s="55">
        <v>910</v>
      </c>
      <c r="BA27" s="55" t="s">
        <v>255</v>
      </c>
      <c r="BB27" s="55" t="s">
        <v>255</v>
      </c>
      <c r="BC27" s="20">
        <v>1026</v>
      </c>
      <c r="BD27" s="55" t="s">
        <v>255</v>
      </c>
      <c r="BE27" s="20">
        <v>600</v>
      </c>
      <c r="BF27" s="20">
        <v>859</v>
      </c>
      <c r="BG27" s="55" t="s">
        <v>255</v>
      </c>
      <c r="BH27" s="20">
        <v>899</v>
      </c>
      <c r="BI27" s="20">
        <v>808</v>
      </c>
      <c r="BJ27" s="55">
        <v>1172</v>
      </c>
      <c r="BK27" s="20">
        <v>812</v>
      </c>
      <c r="BL27" s="20">
        <v>1196</v>
      </c>
      <c r="BM27" s="20">
        <v>697</v>
      </c>
      <c r="BN27" s="55">
        <v>1513</v>
      </c>
      <c r="BO27" s="55">
        <v>1466</v>
      </c>
    </row>
    <row r="28" spans="2:72" x14ac:dyDescent="0.2">
      <c r="B28" t="s">
        <v>276</v>
      </c>
      <c r="C28" s="20">
        <v>235</v>
      </c>
      <c r="D28" s="20">
        <v>1560</v>
      </c>
      <c r="E28" s="20">
        <v>1413</v>
      </c>
      <c r="F28" s="20">
        <v>2208</v>
      </c>
      <c r="G28" s="20">
        <v>2064</v>
      </c>
      <c r="H28" s="20">
        <v>749</v>
      </c>
      <c r="I28" s="20">
        <v>652</v>
      </c>
      <c r="J28" s="20">
        <v>604</v>
      </c>
      <c r="K28" s="20">
        <v>540</v>
      </c>
      <c r="L28" s="20">
        <v>883</v>
      </c>
      <c r="M28" s="20">
        <v>695</v>
      </c>
      <c r="N28" s="20">
        <v>1065</v>
      </c>
      <c r="O28" s="55">
        <v>394</v>
      </c>
      <c r="P28" s="55">
        <v>1301</v>
      </c>
      <c r="Q28" s="20">
        <v>1615</v>
      </c>
      <c r="R28" s="20">
        <v>1055</v>
      </c>
      <c r="S28" s="20">
        <v>1610</v>
      </c>
      <c r="T28" s="20">
        <v>1342</v>
      </c>
      <c r="U28" s="20">
        <v>1090</v>
      </c>
      <c r="V28" s="20">
        <v>1715</v>
      </c>
      <c r="W28" s="55">
        <v>2478</v>
      </c>
      <c r="X28" s="20">
        <v>2086</v>
      </c>
      <c r="Y28" s="20">
        <v>367</v>
      </c>
      <c r="Z28" s="20">
        <v>684</v>
      </c>
      <c r="AA28" s="20">
        <v>1230</v>
      </c>
      <c r="AB28" s="20">
        <v>841</v>
      </c>
      <c r="AC28" s="55">
        <v>1004</v>
      </c>
      <c r="AD28" s="20">
        <v>1133</v>
      </c>
      <c r="AE28" s="20">
        <v>967</v>
      </c>
      <c r="AF28" s="55">
        <v>975</v>
      </c>
      <c r="AG28" s="20">
        <v>1092</v>
      </c>
      <c r="AH28" s="20">
        <v>1845</v>
      </c>
      <c r="AI28" s="20">
        <v>551</v>
      </c>
      <c r="AJ28" s="20">
        <v>446</v>
      </c>
      <c r="AK28" s="20">
        <v>627</v>
      </c>
      <c r="AL28" s="20">
        <v>994</v>
      </c>
      <c r="AM28" s="20">
        <v>809</v>
      </c>
      <c r="AN28" s="20">
        <v>1135</v>
      </c>
      <c r="AO28" s="20">
        <v>2336</v>
      </c>
      <c r="AP28" s="20">
        <v>1831</v>
      </c>
      <c r="AQ28" s="20">
        <v>972</v>
      </c>
      <c r="AR28" s="20">
        <v>1295</v>
      </c>
      <c r="AS28" s="20">
        <v>1325</v>
      </c>
      <c r="AT28" s="20">
        <v>1463</v>
      </c>
      <c r="AU28" s="20">
        <v>1099</v>
      </c>
      <c r="AV28" s="20">
        <v>477</v>
      </c>
      <c r="AW28" s="20">
        <v>573</v>
      </c>
      <c r="AX28" s="20">
        <v>353</v>
      </c>
      <c r="AY28" s="20">
        <v>519</v>
      </c>
      <c r="AZ28" s="55">
        <v>877</v>
      </c>
      <c r="BA28" s="55" t="s">
        <v>255</v>
      </c>
      <c r="BB28" s="55" t="s">
        <v>255</v>
      </c>
      <c r="BC28" s="20">
        <v>966</v>
      </c>
      <c r="BD28" s="55">
        <v>950</v>
      </c>
      <c r="BE28" s="20">
        <v>587</v>
      </c>
      <c r="BF28" s="20">
        <v>788</v>
      </c>
      <c r="BG28" s="55" t="s">
        <v>255</v>
      </c>
      <c r="BH28" s="55">
        <v>870</v>
      </c>
      <c r="BI28" s="20">
        <v>774</v>
      </c>
      <c r="BJ28" s="20">
        <v>1148</v>
      </c>
      <c r="BK28" s="55">
        <v>799</v>
      </c>
      <c r="BL28" s="20">
        <v>1189</v>
      </c>
      <c r="BM28" s="20">
        <v>686</v>
      </c>
      <c r="BN28" s="20">
        <v>1423</v>
      </c>
      <c r="BO28" s="55">
        <v>1466</v>
      </c>
    </row>
    <row r="29" spans="2:72" x14ac:dyDescent="0.2">
      <c r="B29" t="s">
        <v>277</v>
      </c>
      <c r="C29" s="20">
        <v>228</v>
      </c>
      <c r="D29" s="20">
        <v>1494</v>
      </c>
      <c r="E29" s="20">
        <v>1512</v>
      </c>
      <c r="F29" s="20">
        <v>2284</v>
      </c>
      <c r="G29" s="20">
        <v>2238</v>
      </c>
      <c r="H29" s="20">
        <v>716</v>
      </c>
      <c r="I29" s="20">
        <v>575</v>
      </c>
      <c r="J29" s="20">
        <v>435</v>
      </c>
      <c r="K29" s="20">
        <v>504</v>
      </c>
      <c r="L29" s="20">
        <v>841</v>
      </c>
      <c r="M29" s="20">
        <v>667</v>
      </c>
      <c r="N29" s="20">
        <v>1024</v>
      </c>
      <c r="O29" s="55">
        <v>375</v>
      </c>
      <c r="P29" s="55">
        <v>1151</v>
      </c>
      <c r="Q29" s="20">
        <v>1274</v>
      </c>
      <c r="R29" s="20">
        <v>984</v>
      </c>
      <c r="S29" s="20">
        <v>1601</v>
      </c>
      <c r="T29" s="20">
        <v>1162</v>
      </c>
      <c r="U29" s="20">
        <v>1129</v>
      </c>
      <c r="V29" s="20">
        <v>1696</v>
      </c>
      <c r="W29" s="55">
        <v>2402</v>
      </c>
      <c r="X29" s="20">
        <v>2089</v>
      </c>
      <c r="Y29" s="20">
        <v>325</v>
      </c>
      <c r="Z29" s="20">
        <v>597</v>
      </c>
      <c r="AA29" s="20">
        <v>1104</v>
      </c>
      <c r="AB29" s="20">
        <v>745</v>
      </c>
      <c r="AC29" s="55">
        <v>824</v>
      </c>
      <c r="AD29" s="20">
        <v>1107</v>
      </c>
      <c r="AE29" s="20">
        <v>920</v>
      </c>
      <c r="AF29" s="55">
        <v>795</v>
      </c>
      <c r="AG29" s="20">
        <v>1179</v>
      </c>
      <c r="AH29" s="20">
        <v>1857</v>
      </c>
      <c r="AI29" s="20">
        <v>514</v>
      </c>
      <c r="AJ29" s="20">
        <v>407</v>
      </c>
      <c r="AK29" s="20">
        <v>556</v>
      </c>
      <c r="AL29" s="20">
        <v>888</v>
      </c>
      <c r="AM29" s="20">
        <v>754</v>
      </c>
      <c r="AN29" s="20">
        <v>1128</v>
      </c>
      <c r="AO29" s="20">
        <v>2357</v>
      </c>
      <c r="AP29" s="20">
        <v>1749</v>
      </c>
      <c r="AQ29" s="20">
        <v>950</v>
      </c>
      <c r="AR29" s="20">
        <v>1317</v>
      </c>
      <c r="AS29" s="20">
        <v>1268</v>
      </c>
      <c r="AT29" s="20">
        <v>1404</v>
      </c>
      <c r="AU29" s="20">
        <v>992</v>
      </c>
      <c r="AV29" s="20">
        <v>478</v>
      </c>
      <c r="AW29" s="20">
        <v>531</v>
      </c>
      <c r="AX29" s="20">
        <v>378</v>
      </c>
      <c r="AY29" s="20">
        <v>504</v>
      </c>
      <c r="AZ29" s="55">
        <v>868</v>
      </c>
      <c r="BA29" s="55" t="s">
        <v>255</v>
      </c>
      <c r="BB29" s="55" t="s">
        <v>255</v>
      </c>
      <c r="BC29" s="20">
        <v>906</v>
      </c>
      <c r="BD29" s="55">
        <v>900</v>
      </c>
      <c r="BE29" s="20">
        <v>526</v>
      </c>
      <c r="BF29" s="20">
        <v>705</v>
      </c>
      <c r="BG29" s="55" t="s">
        <v>255</v>
      </c>
      <c r="BH29" s="55">
        <v>760</v>
      </c>
      <c r="BI29" s="20">
        <v>736</v>
      </c>
      <c r="BJ29" s="20">
        <v>1126</v>
      </c>
      <c r="BK29" s="55">
        <v>759</v>
      </c>
      <c r="BL29" s="20">
        <v>1124</v>
      </c>
      <c r="BM29" s="20">
        <v>661</v>
      </c>
      <c r="BN29" s="20">
        <v>1367</v>
      </c>
      <c r="BO29" s="55">
        <v>1351</v>
      </c>
    </row>
    <row r="30" spans="2:72" x14ac:dyDescent="0.2">
      <c r="B30" t="s">
        <v>278</v>
      </c>
      <c r="C30" s="20">
        <v>240</v>
      </c>
      <c r="D30" s="20">
        <v>1541</v>
      </c>
      <c r="E30" s="20">
        <v>1748</v>
      </c>
      <c r="F30" s="20">
        <v>2156</v>
      </c>
      <c r="G30" s="20">
        <v>2315</v>
      </c>
      <c r="H30" s="20">
        <v>745</v>
      </c>
      <c r="I30" s="20">
        <v>633</v>
      </c>
      <c r="J30" s="20">
        <v>656</v>
      </c>
      <c r="K30" s="20">
        <v>550</v>
      </c>
      <c r="L30" s="20">
        <v>916</v>
      </c>
      <c r="M30" s="20">
        <v>526</v>
      </c>
      <c r="N30" s="20"/>
      <c r="O30" s="20">
        <v>404</v>
      </c>
      <c r="P30" s="55">
        <v>1112</v>
      </c>
      <c r="Q30" s="55">
        <v>1369</v>
      </c>
      <c r="R30" s="20">
        <v>1039</v>
      </c>
      <c r="S30" s="20">
        <v>1700</v>
      </c>
      <c r="T30" s="20">
        <v>1214</v>
      </c>
      <c r="U30" s="20">
        <v>1000</v>
      </c>
      <c r="V30" s="20">
        <v>1642</v>
      </c>
      <c r="W30" s="20">
        <v>2448</v>
      </c>
      <c r="X30" s="20"/>
      <c r="Y30" s="55">
        <v>596</v>
      </c>
      <c r="Z30" s="20">
        <v>723</v>
      </c>
      <c r="AA30" s="20">
        <v>1097</v>
      </c>
      <c r="AB30" s="20">
        <v>822</v>
      </c>
      <c r="AC30" s="20">
        <v>851</v>
      </c>
      <c r="AD30" s="20">
        <v>1095</v>
      </c>
      <c r="AE30" s="55">
        <v>944</v>
      </c>
      <c r="AF30" s="20">
        <v>621</v>
      </c>
      <c r="AG30" s="20">
        <v>1010</v>
      </c>
      <c r="AH30" s="55">
        <v>1779</v>
      </c>
      <c r="AI30" s="20">
        <v>573</v>
      </c>
      <c r="AJ30" s="20">
        <v>450</v>
      </c>
      <c r="AK30" s="20">
        <v>610</v>
      </c>
      <c r="AL30" s="20">
        <v>926</v>
      </c>
      <c r="AM30" s="20">
        <v>804</v>
      </c>
      <c r="AN30" s="20">
        <v>1140</v>
      </c>
      <c r="AO30" s="20">
        <v>2342</v>
      </c>
      <c r="AP30" s="20">
        <v>1771</v>
      </c>
      <c r="AQ30" s="20">
        <v>965</v>
      </c>
      <c r="AR30" s="20">
        <v>1272</v>
      </c>
      <c r="AS30" s="20">
        <v>1300</v>
      </c>
      <c r="AT30" s="20">
        <v>1454</v>
      </c>
      <c r="AU30" s="20">
        <v>1093</v>
      </c>
      <c r="AV30" s="20">
        <v>482</v>
      </c>
      <c r="AW30" s="20">
        <v>568</v>
      </c>
      <c r="AX30" s="20">
        <v>339</v>
      </c>
      <c r="AY30" s="20">
        <v>504</v>
      </c>
      <c r="AZ30" s="20">
        <v>888</v>
      </c>
      <c r="BA30" s="20"/>
      <c r="BB30" s="20"/>
      <c r="BC30" s="20">
        <v>811</v>
      </c>
      <c r="BD30" s="55">
        <v>982</v>
      </c>
      <c r="BE30" s="55">
        <v>742</v>
      </c>
      <c r="BF30" s="55">
        <v>783</v>
      </c>
      <c r="BG30" s="55"/>
      <c r="BH30" s="20">
        <v>786</v>
      </c>
      <c r="BI30" s="55">
        <v>730</v>
      </c>
      <c r="BJ30" s="20">
        <v>1130</v>
      </c>
      <c r="BK30" s="20">
        <v>779</v>
      </c>
      <c r="BL30" s="55">
        <v>1173</v>
      </c>
      <c r="BM30" s="55">
        <v>687</v>
      </c>
      <c r="BN30" s="20">
        <v>1413</v>
      </c>
      <c r="BO30" s="20">
        <v>1281</v>
      </c>
      <c r="BP30" s="55"/>
      <c r="BQ30" s="20"/>
      <c r="BR30" s="20"/>
      <c r="BS30" s="20"/>
      <c r="BT30" s="55"/>
    </row>
    <row r="31" spans="2:72" x14ac:dyDescent="0.2">
      <c r="B31" t="s">
        <v>279</v>
      </c>
      <c r="C31" s="20">
        <v>248</v>
      </c>
      <c r="D31" s="20">
        <v>1527</v>
      </c>
      <c r="E31" s="20">
        <v>1412</v>
      </c>
      <c r="F31" s="20">
        <v>2071</v>
      </c>
      <c r="G31" s="20">
        <v>2351</v>
      </c>
      <c r="H31" s="20">
        <v>759</v>
      </c>
      <c r="I31" s="20">
        <v>637</v>
      </c>
      <c r="J31" s="20">
        <v>582</v>
      </c>
      <c r="K31" s="20">
        <v>536</v>
      </c>
      <c r="L31" s="20">
        <v>888</v>
      </c>
      <c r="M31" s="20"/>
      <c r="N31" s="20"/>
      <c r="O31" s="20">
        <v>396</v>
      </c>
      <c r="P31" s="55"/>
      <c r="Q31" s="55">
        <v>1441</v>
      </c>
      <c r="R31" s="20">
        <v>1083</v>
      </c>
      <c r="S31" s="20">
        <v>1879</v>
      </c>
      <c r="T31" s="20">
        <v>1324</v>
      </c>
      <c r="U31" s="20">
        <v>1002</v>
      </c>
      <c r="V31" s="20">
        <v>1676</v>
      </c>
      <c r="W31" s="20">
        <v>2444</v>
      </c>
      <c r="X31" s="20"/>
      <c r="Y31" s="55">
        <v>673</v>
      </c>
      <c r="Z31" s="20">
        <v>748</v>
      </c>
      <c r="AA31" s="20">
        <v>1121</v>
      </c>
      <c r="AB31" s="20">
        <v>864</v>
      </c>
      <c r="AC31" s="20">
        <v>821</v>
      </c>
      <c r="AD31" s="20">
        <v>1097</v>
      </c>
      <c r="AE31" s="55">
        <v>869</v>
      </c>
      <c r="AF31" s="20"/>
      <c r="AG31" s="20">
        <v>1106</v>
      </c>
      <c r="AH31" s="55">
        <v>1815</v>
      </c>
      <c r="AI31" s="20">
        <v>591</v>
      </c>
      <c r="AJ31" s="20">
        <v>451</v>
      </c>
      <c r="AK31" s="20">
        <v>604</v>
      </c>
      <c r="AL31" s="20">
        <v>1016</v>
      </c>
      <c r="AM31" s="20">
        <v>816</v>
      </c>
      <c r="AN31" s="20">
        <v>1113</v>
      </c>
      <c r="AO31" s="20">
        <v>2348</v>
      </c>
      <c r="AP31" s="20">
        <v>1737</v>
      </c>
      <c r="AQ31" s="20">
        <v>885</v>
      </c>
      <c r="AR31" s="20"/>
      <c r="AS31" s="20">
        <v>1267</v>
      </c>
      <c r="AT31" s="20">
        <v>1411</v>
      </c>
      <c r="AU31" s="20">
        <v>1065</v>
      </c>
      <c r="AV31" s="20">
        <v>488</v>
      </c>
      <c r="AW31" s="20">
        <v>549</v>
      </c>
      <c r="AX31" s="20">
        <v>337</v>
      </c>
      <c r="AY31" s="20">
        <v>499</v>
      </c>
      <c r="AZ31" s="20">
        <v>880</v>
      </c>
      <c r="BA31" s="20">
        <v>1178</v>
      </c>
      <c r="BB31" s="20"/>
      <c r="BC31" s="20">
        <v>725</v>
      </c>
      <c r="BD31" s="55">
        <v>1009</v>
      </c>
      <c r="BE31" s="55">
        <v>694</v>
      </c>
      <c r="BF31" s="55">
        <v>758</v>
      </c>
      <c r="BG31" s="55"/>
      <c r="BH31" s="20">
        <v>756</v>
      </c>
      <c r="BI31" s="55">
        <v>711</v>
      </c>
      <c r="BJ31" s="20">
        <v>1112</v>
      </c>
      <c r="BK31" s="20">
        <v>755</v>
      </c>
      <c r="BL31" s="55">
        <v>1184</v>
      </c>
      <c r="BM31" s="55">
        <v>682</v>
      </c>
      <c r="BN31" s="20">
        <v>1416</v>
      </c>
      <c r="BO31" s="20">
        <v>1271</v>
      </c>
      <c r="BP31" s="55"/>
      <c r="BQ31" s="20"/>
      <c r="BR31" s="20"/>
      <c r="BS31" s="20"/>
      <c r="BT31" s="55"/>
    </row>
    <row r="32" spans="2:72" x14ac:dyDescent="0.2">
      <c r="B32" t="s">
        <v>280</v>
      </c>
      <c r="C32" s="20">
        <v>233</v>
      </c>
      <c r="D32" s="20">
        <v>1458</v>
      </c>
      <c r="E32" s="20">
        <v>1468</v>
      </c>
      <c r="F32" s="20">
        <v>1676</v>
      </c>
      <c r="G32" s="20">
        <v>2170</v>
      </c>
      <c r="H32" s="20">
        <v>725</v>
      </c>
      <c r="I32" s="20">
        <v>573</v>
      </c>
      <c r="J32" s="20">
        <v>431</v>
      </c>
      <c r="K32" s="20">
        <v>492</v>
      </c>
      <c r="L32" s="20">
        <v>877</v>
      </c>
      <c r="M32" s="20">
        <v>939</v>
      </c>
      <c r="N32" s="20"/>
      <c r="O32" s="20">
        <v>394</v>
      </c>
      <c r="P32" s="20">
        <v>1078</v>
      </c>
      <c r="Q32" s="20">
        <v>1238</v>
      </c>
      <c r="R32" s="20">
        <v>963</v>
      </c>
      <c r="S32" s="20">
        <v>1798</v>
      </c>
      <c r="T32" s="20">
        <v>1117</v>
      </c>
      <c r="U32" s="20">
        <v>1082</v>
      </c>
      <c r="V32" s="20">
        <v>1650</v>
      </c>
      <c r="W32" s="20">
        <v>2272</v>
      </c>
      <c r="X32" s="20"/>
      <c r="Y32" s="20">
        <v>604</v>
      </c>
      <c r="Z32" s="20">
        <v>695</v>
      </c>
      <c r="AA32" s="20">
        <v>1002</v>
      </c>
      <c r="AB32" s="20">
        <v>765</v>
      </c>
      <c r="AC32" s="20">
        <v>800</v>
      </c>
      <c r="AD32" s="20">
        <v>1057</v>
      </c>
      <c r="AE32" s="20">
        <v>829</v>
      </c>
      <c r="AF32" s="20"/>
      <c r="AG32" s="20">
        <v>1179</v>
      </c>
      <c r="AH32" s="20">
        <v>1859</v>
      </c>
      <c r="AI32" s="20">
        <v>543</v>
      </c>
      <c r="AJ32" s="20">
        <v>416</v>
      </c>
      <c r="AK32" s="20">
        <v>535</v>
      </c>
      <c r="AL32" s="20">
        <v>983</v>
      </c>
      <c r="AM32" s="20">
        <v>748</v>
      </c>
      <c r="AN32" s="20">
        <v>1085</v>
      </c>
      <c r="AO32" s="20">
        <v>2319</v>
      </c>
      <c r="AP32" s="20">
        <v>1659</v>
      </c>
      <c r="AQ32" s="20">
        <v>973</v>
      </c>
      <c r="AR32" s="20">
        <v>1245</v>
      </c>
      <c r="AS32" s="20">
        <v>1250</v>
      </c>
      <c r="AT32" s="20">
        <v>1380</v>
      </c>
      <c r="AU32" s="20">
        <v>963</v>
      </c>
      <c r="AV32" s="20">
        <v>488</v>
      </c>
      <c r="AW32" s="20">
        <v>512</v>
      </c>
      <c r="AX32" s="20">
        <v>362</v>
      </c>
      <c r="AY32" s="20">
        <v>472</v>
      </c>
      <c r="AZ32" s="20">
        <v>894</v>
      </c>
      <c r="BA32" s="20">
        <v>1207</v>
      </c>
      <c r="BB32" s="20"/>
      <c r="BC32" s="20">
        <v>715</v>
      </c>
      <c r="BD32" s="20">
        <v>943</v>
      </c>
      <c r="BE32" s="20">
        <v>564</v>
      </c>
      <c r="BF32" s="20">
        <v>691</v>
      </c>
      <c r="BG32" s="20"/>
      <c r="BH32" s="20">
        <v>708</v>
      </c>
      <c r="BI32" s="20">
        <v>685</v>
      </c>
      <c r="BJ32" s="20">
        <v>1081</v>
      </c>
      <c r="BK32" s="20">
        <v>727</v>
      </c>
      <c r="BL32" s="20">
        <v>1115</v>
      </c>
      <c r="BM32" s="20">
        <v>661</v>
      </c>
      <c r="BN32" s="20">
        <v>1404</v>
      </c>
      <c r="BO32" s="20">
        <v>1735</v>
      </c>
    </row>
    <row r="33" spans="2:74" x14ac:dyDescent="0.2">
      <c r="B33" t="s">
        <v>281</v>
      </c>
      <c r="C33" s="20">
        <v>251</v>
      </c>
      <c r="D33" s="20">
        <v>1583</v>
      </c>
      <c r="E33" s="20">
        <v>1408</v>
      </c>
      <c r="F33" s="20">
        <v>1710</v>
      </c>
      <c r="G33" s="20">
        <v>2325</v>
      </c>
      <c r="H33" s="20">
        <v>750</v>
      </c>
      <c r="I33" s="20">
        <v>610</v>
      </c>
      <c r="J33" s="20">
        <v>650</v>
      </c>
      <c r="K33" s="20">
        <v>540</v>
      </c>
      <c r="L33" s="20">
        <v>854</v>
      </c>
      <c r="M33" s="20"/>
      <c r="N33" s="20">
        <v>857</v>
      </c>
      <c r="O33" s="20">
        <v>417</v>
      </c>
      <c r="P33" s="20">
        <v>1111</v>
      </c>
      <c r="Q33" s="20">
        <v>1383</v>
      </c>
      <c r="R33" s="20">
        <v>1043</v>
      </c>
      <c r="S33" s="20">
        <v>1810</v>
      </c>
      <c r="T33" s="20">
        <v>1228</v>
      </c>
      <c r="U33" s="20">
        <v>1038</v>
      </c>
      <c r="V33" s="20">
        <v>1655</v>
      </c>
      <c r="W33" s="20">
        <v>2392</v>
      </c>
      <c r="X33" s="20"/>
      <c r="Y33" s="20">
        <v>729</v>
      </c>
      <c r="Z33" s="20">
        <v>793</v>
      </c>
      <c r="AA33" s="20">
        <v>1113</v>
      </c>
      <c r="AB33" s="20">
        <v>843</v>
      </c>
      <c r="AC33" s="20">
        <v>815</v>
      </c>
      <c r="AD33" s="20">
        <v>1088</v>
      </c>
      <c r="AE33" s="20">
        <v>877</v>
      </c>
      <c r="AF33" s="20"/>
      <c r="AG33" s="20">
        <v>1067</v>
      </c>
      <c r="AH33" s="20">
        <v>1835</v>
      </c>
      <c r="AI33" s="20">
        <v>576</v>
      </c>
      <c r="AJ33" s="20">
        <v>443</v>
      </c>
      <c r="AK33" s="20">
        <v>588</v>
      </c>
      <c r="AL33" s="20">
        <v>1039</v>
      </c>
      <c r="AM33" s="20">
        <v>814</v>
      </c>
      <c r="AN33" s="20">
        <v>1104</v>
      </c>
      <c r="AO33" s="20">
        <v>2304</v>
      </c>
      <c r="AP33" s="20">
        <v>1750</v>
      </c>
      <c r="AQ33" s="20">
        <v>964</v>
      </c>
      <c r="AR33" s="20">
        <v>1247</v>
      </c>
      <c r="AS33" s="20">
        <v>1330</v>
      </c>
      <c r="AT33" s="20">
        <v>1487</v>
      </c>
      <c r="AU33" s="20">
        <v>1070</v>
      </c>
      <c r="AV33" s="20">
        <v>476</v>
      </c>
      <c r="AW33" s="20">
        <v>553</v>
      </c>
      <c r="AX33" s="20">
        <v>345</v>
      </c>
      <c r="AY33" s="20">
        <v>499</v>
      </c>
      <c r="AZ33" s="20">
        <v>897</v>
      </c>
      <c r="BA33" s="20">
        <v>978</v>
      </c>
      <c r="BB33" s="20"/>
      <c r="BC33" s="20">
        <v>761</v>
      </c>
      <c r="BD33" s="20">
        <v>982</v>
      </c>
      <c r="BE33" s="20"/>
      <c r="BF33" s="20">
        <v>686</v>
      </c>
      <c r="BH33" s="20">
        <v>767</v>
      </c>
      <c r="BJ33" s="20">
        <v>1130</v>
      </c>
      <c r="BK33" s="20">
        <v>785</v>
      </c>
      <c r="BL33" s="20">
        <v>1176</v>
      </c>
      <c r="BM33" s="20">
        <v>703</v>
      </c>
      <c r="BN33" s="20">
        <v>1397</v>
      </c>
      <c r="BO33" s="20">
        <v>1377</v>
      </c>
      <c r="BQ33" s="20"/>
      <c r="BR33" s="20"/>
      <c r="BS33" s="20"/>
      <c r="BT33" s="20"/>
      <c r="BU33" s="20"/>
      <c r="BV33" s="20"/>
    </row>
    <row r="34" spans="2:74" x14ac:dyDescent="0.2">
      <c r="B34" t="s">
        <v>282</v>
      </c>
      <c r="C34" s="20">
        <v>252</v>
      </c>
      <c r="D34" s="20">
        <v>1558</v>
      </c>
      <c r="E34" s="20">
        <v>1383</v>
      </c>
      <c r="F34" s="20">
        <v>1660</v>
      </c>
      <c r="G34" s="20">
        <v>2373</v>
      </c>
      <c r="H34" s="20">
        <v>747</v>
      </c>
      <c r="I34" s="20">
        <v>630</v>
      </c>
      <c r="J34" s="20">
        <v>605</v>
      </c>
      <c r="K34" s="20">
        <v>509</v>
      </c>
      <c r="L34" s="20">
        <v>818</v>
      </c>
      <c r="M34" s="20">
        <v>133</v>
      </c>
      <c r="O34" s="20">
        <v>413</v>
      </c>
      <c r="P34" s="20">
        <v>1061</v>
      </c>
      <c r="Q34" s="20">
        <v>1433</v>
      </c>
      <c r="R34" s="20">
        <v>1063</v>
      </c>
      <c r="S34" s="20">
        <v>1851</v>
      </c>
      <c r="T34" s="20">
        <v>1271</v>
      </c>
      <c r="U34" s="20">
        <v>1075</v>
      </c>
      <c r="V34" s="20">
        <v>1689</v>
      </c>
      <c r="W34" s="20">
        <v>2360</v>
      </c>
      <c r="X34" s="20">
        <v>913</v>
      </c>
      <c r="Y34" s="20">
        <v>757</v>
      </c>
      <c r="Z34" s="20">
        <v>807</v>
      </c>
      <c r="AA34" s="20">
        <v>1117</v>
      </c>
      <c r="AB34" s="20">
        <v>849</v>
      </c>
      <c r="AC34" s="20">
        <v>836</v>
      </c>
      <c r="AD34" s="20">
        <v>1060</v>
      </c>
      <c r="AE34" s="20">
        <v>849</v>
      </c>
      <c r="AF34" s="20">
        <v>309</v>
      </c>
      <c r="AG34" s="20">
        <v>1288</v>
      </c>
      <c r="AH34" s="20">
        <v>1776</v>
      </c>
      <c r="AI34" s="20">
        <v>579</v>
      </c>
      <c r="AJ34" s="20">
        <v>428</v>
      </c>
      <c r="AK34" s="20">
        <v>566</v>
      </c>
      <c r="AL34" s="20">
        <v>1035</v>
      </c>
      <c r="AM34" s="20">
        <v>820</v>
      </c>
      <c r="AN34" s="20">
        <v>1089</v>
      </c>
      <c r="AO34" s="20">
        <v>2322</v>
      </c>
      <c r="AP34" s="20">
        <v>1762</v>
      </c>
      <c r="AQ34" s="20">
        <v>952</v>
      </c>
      <c r="AR34" s="20">
        <v>1229</v>
      </c>
      <c r="AS34" s="20">
        <v>1337</v>
      </c>
      <c r="AT34" s="20">
        <v>1425</v>
      </c>
      <c r="AU34" s="20">
        <v>1059</v>
      </c>
      <c r="AV34" s="20">
        <v>479</v>
      </c>
      <c r="AW34" s="20">
        <v>545</v>
      </c>
      <c r="AX34" s="20">
        <v>333</v>
      </c>
      <c r="AY34" s="20">
        <v>498</v>
      </c>
      <c r="AZ34" s="20">
        <v>889</v>
      </c>
      <c r="BA34" s="20"/>
      <c r="BB34" s="20"/>
      <c r="BC34" s="20">
        <v>705</v>
      </c>
      <c r="BD34" s="20">
        <v>949</v>
      </c>
      <c r="BE34" s="20"/>
      <c r="BF34" s="20">
        <v>713</v>
      </c>
      <c r="BH34" s="20">
        <v>745</v>
      </c>
      <c r="BJ34" s="20">
        <v>1099</v>
      </c>
      <c r="BK34" s="20">
        <v>775</v>
      </c>
      <c r="BL34" s="20">
        <v>1187</v>
      </c>
      <c r="BM34" s="20">
        <v>690</v>
      </c>
      <c r="BN34" s="20">
        <v>1368</v>
      </c>
      <c r="BO34" s="20">
        <v>1463</v>
      </c>
      <c r="BQ34" s="20"/>
      <c r="BR34" s="20"/>
      <c r="BS34" s="20"/>
      <c r="BT34" s="20"/>
      <c r="BU34" s="20"/>
      <c r="BV34" s="20"/>
    </row>
    <row r="35" spans="2:74" x14ac:dyDescent="0.2">
      <c r="B35" t="s">
        <v>283</v>
      </c>
      <c r="C35" s="20">
        <v>207</v>
      </c>
      <c r="D35" s="20">
        <v>1481</v>
      </c>
      <c r="E35" s="20">
        <v>1454</v>
      </c>
      <c r="F35" s="20">
        <v>1617</v>
      </c>
      <c r="G35" s="20">
        <v>2202</v>
      </c>
      <c r="H35" s="20">
        <v>717</v>
      </c>
      <c r="I35" s="20">
        <v>569</v>
      </c>
      <c r="J35" s="20">
        <v>429</v>
      </c>
      <c r="K35" s="20">
        <v>484</v>
      </c>
      <c r="L35" s="20">
        <v>885</v>
      </c>
      <c r="M35" s="20"/>
      <c r="O35" s="20">
        <v>387</v>
      </c>
      <c r="P35" s="20">
        <v>1056</v>
      </c>
      <c r="Q35" s="20">
        <v>1273</v>
      </c>
      <c r="R35" s="20">
        <v>997</v>
      </c>
      <c r="S35" s="20">
        <v>1832</v>
      </c>
      <c r="T35" s="20">
        <v>1122</v>
      </c>
      <c r="U35" s="20">
        <v>1107</v>
      </c>
      <c r="V35" s="20">
        <v>1663</v>
      </c>
      <c r="W35" s="20">
        <v>2246</v>
      </c>
      <c r="X35" s="20"/>
      <c r="Y35" s="20">
        <v>653</v>
      </c>
      <c r="Z35" s="20">
        <v>714</v>
      </c>
      <c r="AA35" s="20">
        <v>1010</v>
      </c>
      <c r="AB35" s="20">
        <v>772</v>
      </c>
      <c r="AC35" s="20">
        <v>767</v>
      </c>
      <c r="AD35" s="20">
        <v>1062</v>
      </c>
      <c r="AE35" s="20">
        <v>839</v>
      </c>
      <c r="AF35" s="20"/>
      <c r="AG35" s="20">
        <v>1283</v>
      </c>
      <c r="AH35" s="20">
        <v>1857</v>
      </c>
      <c r="AI35" s="20">
        <v>591</v>
      </c>
      <c r="AJ35" s="20">
        <v>400</v>
      </c>
      <c r="AK35" s="20">
        <v>483</v>
      </c>
      <c r="AL35" s="20">
        <v>971</v>
      </c>
      <c r="AM35" s="20">
        <v>756</v>
      </c>
      <c r="AN35" s="20">
        <v>1076</v>
      </c>
      <c r="AO35" s="20">
        <v>2325</v>
      </c>
      <c r="AP35" s="20">
        <v>1659</v>
      </c>
      <c r="AQ35" s="20">
        <v>933</v>
      </c>
      <c r="AR35" s="20">
        <v>1271</v>
      </c>
      <c r="AS35" s="20">
        <v>1251</v>
      </c>
      <c r="AT35" s="20">
        <v>1362</v>
      </c>
      <c r="AU35" s="20">
        <v>945</v>
      </c>
      <c r="AV35" s="20">
        <v>530</v>
      </c>
      <c r="AW35" s="20">
        <v>515</v>
      </c>
      <c r="AX35" s="20">
        <v>353</v>
      </c>
      <c r="AY35" s="20">
        <v>477</v>
      </c>
      <c r="AZ35" s="20">
        <v>883</v>
      </c>
      <c r="BA35" s="20"/>
      <c r="BB35" s="20"/>
      <c r="BC35" s="20">
        <v>636</v>
      </c>
      <c r="BD35" s="20">
        <v>884</v>
      </c>
      <c r="BE35" s="20"/>
      <c r="BF35" s="20">
        <v>599</v>
      </c>
      <c r="BH35" s="20">
        <v>736</v>
      </c>
      <c r="BJ35" s="20">
        <v>1082</v>
      </c>
      <c r="BK35" s="20">
        <v>729</v>
      </c>
      <c r="BL35" s="20">
        <v>1115</v>
      </c>
      <c r="BM35" s="20">
        <v>665</v>
      </c>
      <c r="BN35" s="20">
        <v>1286</v>
      </c>
      <c r="BO35" s="20">
        <v>1954</v>
      </c>
      <c r="BQ35" s="20"/>
      <c r="BR35" s="20"/>
      <c r="BS35" s="20"/>
      <c r="BT35" s="20"/>
      <c r="BU35" s="20"/>
      <c r="BV35" s="20"/>
    </row>
    <row r="36" spans="2:74" x14ac:dyDescent="0.2">
      <c r="B36" t="s">
        <v>284</v>
      </c>
      <c r="C36" s="20">
        <v>215</v>
      </c>
      <c r="D36" s="20">
        <v>1537</v>
      </c>
      <c r="E36" s="20">
        <v>1389</v>
      </c>
      <c r="F36" s="20">
        <v>1767</v>
      </c>
      <c r="G36" s="20">
        <v>2349</v>
      </c>
      <c r="H36" s="20">
        <v>742</v>
      </c>
      <c r="I36" s="20">
        <v>611</v>
      </c>
      <c r="J36" s="20">
        <v>583</v>
      </c>
      <c r="K36" s="20">
        <v>566</v>
      </c>
      <c r="L36" s="20"/>
      <c r="M36" s="20"/>
      <c r="N36" s="20">
        <v>1007</v>
      </c>
      <c r="O36" s="20">
        <v>403</v>
      </c>
      <c r="P36" s="20">
        <v>1082</v>
      </c>
      <c r="Q36" s="20">
        <v>1402</v>
      </c>
      <c r="R36" s="20">
        <v>1056</v>
      </c>
      <c r="S36" s="20">
        <v>1874</v>
      </c>
      <c r="T36" s="20">
        <v>1236</v>
      </c>
      <c r="U36" s="20">
        <v>1120</v>
      </c>
      <c r="V36" s="20">
        <v>1623</v>
      </c>
      <c r="W36" s="20">
        <v>2382</v>
      </c>
      <c r="X36" s="20">
        <v>1225</v>
      </c>
      <c r="Y36" s="20">
        <v>754</v>
      </c>
      <c r="Z36" s="20">
        <v>811</v>
      </c>
      <c r="AA36" s="20"/>
      <c r="AB36" s="20">
        <v>818</v>
      </c>
      <c r="AC36" s="20">
        <v>759</v>
      </c>
      <c r="AD36" s="20">
        <v>1078</v>
      </c>
      <c r="AE36" s="20">
        <v>872</v>
      </c>
      <c r="AF36" s="20"/>
      <c r="AG36" s="20">
        <v>1239</v>
      </c>
      <c r="AH36" s="20">
        <v>1778</v>
      </c>
      <c r="AI36" s="20"/>
      <c r="AJ36" s="20">
        <v>426</v>
      </c>
      <c r="AK36" s="20">
        <v>536</v>
      </c>
      <c r="AL36" s="20">
        <v>1040</v>
      </c>
      <c r="AM36" s="20">
        <v>812</v>
      </c>
      <c r="AN36" s="20">
        <v>1076</v>
      </c>
      <c r="AO36" s="20">
        <v>2279</v>
      </c>
      <c r="AP36" s="20">
        <v>1726</v>
      </c>
      <c r="AQ36" s="20">
        <v>955</v>
      </c>
      <c r="AR36" s="20">
        <v>1251</v>
      </c>
      <c r="AS36" s="20">
        <v>1310</v>
      </c>
      <c r="AT36" s="20">
        <v>1456</v>
      </c>
      <c r="AU36" s="20">
        <v>1061</v>
      </c>
      <c r="AV36" s="20">
        <v>459</v>
      </c>
      <c r="AW36" s="20">
        <v>571</v>
      </c>
      <c r="AX36" s="20">
        <v>327</v>
      </c>
      <c r="AY36" s="20">
        <v>507</v>
      </c>
      <c r="AZ36" s="20">
        <v>893</v>
      </c>
      <c r="BA36" s="20">
        <v>1298</v>
      </c>
      <c r="BB36" s="20"/>
      <c r="BC36" s="20">
        <v>645</v>
      </c>
      <c r="BD36" s="20">
        <v>924</v>
      </c>
      <c r="BE36" s="20">
        <v>351</v>
      </c>
      <c r="BF36" s="20">
        <v>609</v>
      </c>
      <c r="BG36" s="20"/>
      <c r="BH36" s="20">
        <v>781</v>
      </c>
      <c r="BI36" s="20"/>
      <c r="BJ36" s="20">
        <v>1119</v>
      </c>
      <c r="BK36" s="20">
        <v>789</v>
      </c>
      <c r="BL36" s="20">
        <v>1174</v>
      </c>
      <c r="BM36" s="20">
        <v>666</v>
      </c>
      <c r="BN36" s="20">
        <v>1365</v>
      </c>
      <c r="BO36" s="20">
        <v>1385</v>
      </c>
      <c r="BQ36" s="20"/>
      <c r="BR36" s="20"/>
      <c r="BS36" s="20"/>
      <c r="BT36" s="20"/>
      <c r="BU36" s="20"/>
      <c r="BV36" s="20"/>
    </row>
    <row r="37" spans="2:74" x14ac:dyDescent="0.2">
      <c r="B37" t="s">
        <v>285</v>
      </c>
      <c r="C37" s="20">
        <v>197</v>
      </c>
      <c r="D37" s="20">
        <v>1519</v>
      </c>
      <c r="E37" s="20">
        <v>1371</v>
      </c>
      <c r="F37" s="20">
        <v>1686</v>
      </c>
      <c r="G37" s="20">
        <v>2366</v>
      </c>
      <c r="H37" s="20">
        <v>728</v>
      </c>
      <c r="I37" s="20">
        <v>605</v>
      </c>
      <c r="J37" s="20">
        <v>553</v>
      </c>
      <c r="K37" s="20">
        <v>546</v>
      </c>
      <c r="L37" s="20">
        <v>1019</v>
      </c>
      <c r="M37" s="20"/>
      <c r="N37" s="20"/>
      <c r="O37" s="20">
        <v>411</v>
      </c>
      <c r="P37" s="20">
        <v>1042</v>
      </c>
      <c r="Q37" s="20">
        <v>1417</v>
      </c>
      <c r="R37" s="20">
        <v>1052</v>
      </c>
      <c r="S37" s="20">
        <v>1883</v>
      </c>
      <c r="T37" s="20">
        <v>1285</v>
      </c>
      <c r="U37" s="20">
        <v>1201</v>
      </c>
      <c r="V37" s="20">
        <v>1664</v>
      </c>
      <c r="W37" s="20">
        <v>2377</v>
      </c>
      <c r="X37" s="20"/>
      <c r="Y37" s="20">
        <v>782</v>
      </c>
      <c r="Z37" s="20">
        <v>808</v>
      </c>
      <c r="AA37" s="20"/>
      <c r="AB37" s="20">
        <v>853</v>
      </c>
      <c r="AC37" s="20">
        <v>753</v>
      </c>
      <c r="AD37" s="20">
        <v>1075</v>
      </c>
      <c r="AE37" s="20">
        <v>885</v>
      </c>
      <c r="AF37" s="20"/>
      <c r="AG37" s="20">
        <v>1115</v>
      </c>
      <c r="AH37" s="20">
        <v>1807</v>
      </c>
      <c r="AI37" s="20"/>
      <c r="AJ37" s="20">
        <v>431</v>
      </c>
      <c r="AK37" s="20">
        <v>538</v>
      </c>
      <c r="AL37" s="20">
        <v>1030</v>
      </c>
      <c r="AM37" s="20">
        <v>820</v>
      </c>
      <c r="AN37" s="20">
        <v>1095</v>
      </c>
      <c r="AO37" s="20">
        <v>2282</v>
      </c>
      <c r="AP37" s="20">
        <v>1685</v>
      </c>
      <c r="AQ37" s="20">
        <v>950</v>
      </c>
      <c r="AR37" s="20">
        <v>1249</v>
      </c>
      <c r="AS37" s="20">
        <v>1314</v>
      </c>
      <c r="AT37" s="20">
        <v>1430</v>
      </c>
      <c r="AU37" s="20">
        <v>1033</v>
      </c>
      <c r="AV37" s="20">
        <v>486</v>
      </c>
      <c r="AW37" s="20">
        <v>535</v>
      </c>
      <c r="AX37" s="20">
        <v>315</v>
      </c>
      <c r="AY37" s="20"/>
      <c r="AZ37" s="20">
        <v>884</v>
      </c>
      <c r="BA37" s="20">
        <v>1273</v>
      </c>
      <c r="BB37" s="20">
        <v>1175</v>
      </c>
      <c r="BC37" s="20">
        <v>620</v>
      </c>
      <c r="BD37" s="20">
        <v>933</v>
      </c>
      <c r="BE37" s="20"/>
      <c r="BF37" s="20">
        <v>619</v>
      </c>
      <c r="BG37" s="20"/>
      <c r="BH37" s="20">
        <v>764</v>
      </c>
      <c r="BI37" s="20"/>
      <c r="BJ37" s="20">
        <v>1105</v>
      </c>
      <c r="BK37" s="20">
        <v>825</v>
      </c>
      <c r="BL37" s="20">
        <v>1201</v>
      </c>
      <c r="BM37" s="20">
        <v>670</v>
      </c>
      <c r="BN37" s="20">
        <v>1378</v>
      </c>
      <c r="BO37" s="20">
        <v>1325</v>
      </c>
      <c r="BP37" s="20"/>
    </row>
    <row r="38" spans="2:74" x14ac:dyDescent="0.2">
      <c r="B38" t="s">
        <v>293</v>
      </c>
      <c r="C38" s="20">
        <v>169</v>
      </c>
      <c r="D38" s="20">
        <v>1465</v>
      </c>
      <c r="E38" s="20">
        <v>1413</v>
      </c>
      <c r="F38" s="20">
        <v>1908</v>
      </c>
      <c r="G38" s="20">
        <v>2192</v>
      </c>
      <c r="H38" s="20">
        <v>687</v>
      </c>
      <c r="I38" s="20">
        <v>546</v>
      </c>
      <c r="J38" s="20">
        <v>419</v>
      </c>
      <c r="K38" s="20">
        <v>483</v>
      </c>
      <c r="L38" s="20">
        <v>973</v>
      </c>
      <c r="M38" s="20">
        <v>787</v>
      </c>
      <c r="N38" s="20"/>
      <c r="O38" s="20">
        <v>407</v>
      </c>
      <c r="P38" s="20"/>
      <c r="Q38" s="20">
        <v>1211</v>
      </c>
      <c r="R38" s="20">
        <v>955</v>
      </c>
      <c r="S38" s="20">
        <v>1827</v>
      </c>
      <c r="T38" s="20">
        <v>1110</v>
      </c>
      <c r="U38" s="20">
        <v>1080</v>
      </c>
      <c r="V38" s="20">
        <v>1726</v>
      </c>
      <c r="W38" s="20">
        <v>2392</v>
      </c>
      <c r="X38" s="20">
        <v>1252</v>
      </c>
      <c r="Y38" s="20">
        <v>667</v>
      </c>
      <c r="Z38" s="20">
        <v>740</v>
      </c>
      <c r="AA38" s="20">
        <v>985</v>
      </c>
      <c r="AB38" s="20">
        <v>786</v>
      </c>
      <c r="AC38" s="20">
        <v>728</v>
      </c>
      <c r="AD38" s="20">
        <v>1020</v>
      </c>
      <c r="AE38" s="20"/>
      <c r="AF38" s="20">
        <v>567</v>
      </c>
      <c r="AG38" s="20">
        <v>1166</v>
      </c>
      <c r="AH38" s="20"/>
      <c r="AI38" s="20"/>
      <c r="AJ38" s="20">
        <v>413</v>
      </c>
      <c r="AK38" s="20">
        <v>483</v>
      </c>
      <c r="AL38" s="20">
        <v>979</v>
      </c>
      <c r="AM38" s="20">
        <v>761</v>
      </c>
      <c r="AN38" s="20">
        <v>1085</v>
      </c>
      <c r="AO38" s="20">
        <v>2274</v>
      </c>
      <c r="AP38" s="20">
        <v>1580</v>
      </c>
      <c r="AQ38" s="20">
        <v>919</v>
      </c>
      <c r="AR38" s="20">
        <v>1307</v>
      </c>
      <c r="AS38" s="20">
        <v>1254</v>
      </c>
      <c r="AT38" s="20">
        <v>1338</v>
      </c>
      <c r="AU38" s="20">
        <v>950</v>
      </c>
      <c r="AV38" s="20">
        <v>519</v>
      </c>
      <c r="AW38" s="20">
        <v>510</v>
      </c>
      <c r="AX38" s="20">
        <v>342</v>
      </c>
      <c r="AY38" s="20">
        <v>467</v>
      </c>
      <c r="AZ38" s="20">
        <v>798</v>
      </c>
      <c r="BA38" s="20">
        <v>1293</v>
      </c>
      <c r="BB38" s="20">
        <v>1150</v>
      </c>
      <c r="BC38" s="20">
        <v>607</v>
      </c>
      <c r="BD38" s="20">
        <v>884</v>
      </c>
      <c r="BE38" s="20">
        <v>429</v>
      </c>
      <c r="BF38" s="20">
        <v>585</v>
      </c>
      <c r="BG38" s="20">
        <v>434</v>
      </c>
      <c r="BH38" s="20">
        <v>762</v>
      </c>
      <c r="BI38" s="20">
        <v>604</v>
      </c>
      <c r="BJ38" s="20">
        <v>1091</v>
      </c>
      <c r="BK38" s="20">
        <v>793</v>
      </c>
      <c r="BL38" s="20">
        <v>1137</v>
      </c>
      <c r="BM38" s="20">
        <v>659</v>
      </c>
      <c r="BN38" s="20">
        <v>1278</v>
      </c>
      <c r="BO38" s="20">
        <v>1381</v>
      </c>
    </row>
    <row r="39" spans="2:74" x14ac:dyDescent="0.2">
      <c r="B39" t="s">
        <v>294</v>
      </c>
      <c r="C39" s="20">
        <v>176</v>
      </c>
      <c r="D39" s="20">
        <v>1555</v>
      </c>
      <c r="E39" s="20">
        <v>1322</v>
      </c>
      <c r="F39" s="20">
        <v>2087</v>
      </c>
      <c r="G39" s="20">
        <v>2365</v>
      </c>
      <c r="H39" s="20">
        <v>653</v>
      </c>
      <c r="I39" s="20">
        <v>558</v>
      </c>
      <c r="J39" s="20">
        <v>576</v>
      </c>
      <c r="K39" s="20">
        <v>550</v>
      </c>
      <c r="L39" s="20">
        <v>950</v>
      </c>
      <c r="M39" s="20">
        <v>794</v>
      </c>
      <c r="N39" s="20"/>
      <c r="O39" s="20">
        <v>432</v>
      </c>
      <c r="P39" s="20"/>
      <c r="Q39" s="20"/>
      <c r="R39" s="20"/>
      <c r="S39" s="20">
        <v>1992</v>
      </c>
      <c r="T39" s="20">
        <v>1307</v>
      </c>
      <c r="U39" s="20">
        <v>1081</v>
      </c>
      <c r="V39" s="20">
        <v>1597</v>
      </c>
      <c r="W39" s="20">
        <v>2336</v>
      </c>
      <c r="X39" s="20"/>
      <c r="Y39" s="20">
        <v>801</v>
      </c>
      <c r="Z39" s="20">
        <v>818</v>
      </c>
      <c r="AA39" s="20">
        <v>1107</v>
      </c>
      <c r="AB39" s="20">
        <v>876</v>
      </c>
      <c r="AC39" s="20">
        <v>611</v>
      </c>
      <c r="AD39" s="20">
        <v>940</v>
      </c>
      <c r="AE39" s="20">
        <v>661</v>
      </c>
      <c r="AF39" s="20">
        <v>732</v>
      </c>
      <c r="AG39" s="20">
        <v>1126</v>
      </c>
      <c r="AH39" s="20">
        <v>1616</v>
      </c>
      <c r="AI39" s="20"/>
      <c r="AJ39" s="20">
        <v>493</v>
      </c>
      <c r="AK39" s="20">
        <v>601</v>
      </c>
      <c r="AL39" s="20">
        <v>1145</v>
      </c>
      <c r="AM39" s="20">
        <v>812</v>
      </c>
      <c r="AN39" s="20">
        <v>1103</v>
      </c>
      <c r="AO39" s="20">
        <v>2265</v>
      </c>
      <c r="AP39" s="20">
        <v>1667</v>
      </c>
      <c r="AQ39" s="20">
        <v>928</v>
      </c>
      <c r="AR39" s="20">
        <v>1298</v>
      </c>
      <c r="AS39" s="20">
        <v>1296</v>
      </c>
      <c r="AT39" s="20">
        <v>1410</v>
      </c>
      <c r="AU39" s="20">
        <v>1028</v>
      </c>
      <c r="AV39" s="20">
        <v>510</v>
      </c>
      <c r="AW39" s="20">
        <v>555</v>
      </c>
      <c r="AX39" s="20">
        <v>316</v>
      </c>
      <c r="AY39" s="20">
        <v>527</v>
      </c>
      <c r="AZ39" s="20">
        <v>904</v>
      </c>
      <c r="BA39" s="20">
        <v>1370</v>
      </c>
      <c r="BB39" s="20">
        <v>1207</v>
      </c>
      <c r="BC39" s="20">
        <v>649</v>
      </c>
      <c r="BD39" s="20">
        <v>974</v>
      </c>
      <c r="BE39" s="20">
        <v>495</v>
      </c>
      <c r="BF39" s="20">
        <v>617</v>
      </c>
      <c r="BG39" s="20">
        <v>465</v>
      </c>
      <c r="BH39" s="20">
        <v>747</v>
      </c>
      <c r="BI39" s="20">
        <v>545</v>
      </c>
      <c r="BJ39" s="20">
        <v>1287</v>
      </c>
      <c r="BK39" s="20">
        <v>818</v>
      </c>
      <c r="BL39" s="20"/>
      <c r="BM39" s="20">
        <v>694</v>
      </c>
      <c r="BN39" s="20">
        <v>1435</v>
      </c>
      <c r="BO39" s="20">
        <v>1332</v>
      </c>
    </row>
    <row r="40" spans="2:74" x14ac:dyDescent="0.2">
      <c r="B40" t="s">
        <v>295</v>
      </c>
      <c r="C40" s="20">
        <v>163</v>
      </c>
      <c r="D40" s="20">
        <v>1551</v>
      </c>
      <c r="E40" s="20">
        <v>1282</v>
      </c>
      <c r="F40" s="20">
        <v>1918</v>
      </c>
      <c r="G40" s="20">
        <v>2359</v>
      </c>
      <c r="H40" s="20">
        <v>608</v>
      </c>
      <c r="I40" s="20">
        <v>548</v>
      </c>
      <c r="J40" s="20">
        <v>570</v>
      </c>
      <c r="K40" s="20">
        <v>521</v>
      </c>
      <c r="L40" s="20">
        <v>992</v>
      </c>
      <c r="M40" s="20">
        <v>790</v>
      </c>
      <c r="N40" s="20">
        <v>1126</v>
      </c>
      <c r="O40" s="20">
        <v>456</v>
      </c>
      <c r="P40" s="20"/>
      <c r="Q40" s="20"/>
      <c r="R40" s="20"/>
      <c r="S40" s="20">
        <v>2272</v>
      </c>
      <c r="T40" s="20">
        <v>1466</v>
      </c>
      <c r="U40" s="20">
        <v>1094</v>
      </c>
      <c r="V40" s="20">
        <v>1566</v>
      </c>
      <c r="W40" s="20">
        <v>2305</v>
      </c>
      <c r="X40" s="20"/>
      <c r="Y40" s="20">
        <v>817</v>
      </c>
      <c r="Z40" s="20">
        <v>800</v>
      </c>
      <c r="AA40" s="20">
        <v>1090</v>
      </c>
      <c r="AB40" s="20">
        <v>864</v>
      </c>
      <c r="AC40" s="20"/>
      <c r="AD40" s="20">
        <v>853</v>
      </c>
      <c r="AE40" s="20">
        <v>641</v>
      </c>
      <c r="AF40" s="20">
        <v>733</v>
      </c>
      <c r="AG40" s="20">
        <v>1229</v>
      </c>
      <c r="AH40" s="20">
        <v>1761</v>
      </c>
      <c r="AI40" s="20"/>
      <c r="AJ40" s="20">
        <v>570</v>
      </c>
      <c r="AK40" s="20">
        <v>637</v>
      </c>
      <c r="AL40" s="20">
        <v>1231</v>
      </c>
      <c r="AM40" s="20">
        <v>832</v>
      </c>
      <c r="AN40" s="20">
        <v>1111</v>
      </c>
      <c r="AO40" s="20">
        <v>2276</v>
      </c>
      <c r="AP40" s="20">
        <v>1693</v>
      </c>
      <c r="AQ40" s="20">
        <v>891</v>
      </c>
      <c r="AR40" s="20">
        <v>1328</v>
      </c>
      <c r="AS40" s="20">
        <v>1322</v>
      </c>
      <c r="AT40" s="20">
        <v>1362</v>
      </c>
      <c r="AU40" s="20">
        <v>988</v>
      </c>
      <c r="AV40" s="20">
        <v>502</v>
      </c>
      <c r="AW40" s="20">
        <v>533</v>
      </c>
      <c r="AX40" s="20">
        <v>297</v>
      </c>
      <c r="AY40" s="20">
        <v>503</v>
      </c>
      <c r="AZ40" s="20">
        <v>883</v>
      </c>
      <c r="BA40" s="20">
        <v>1421</v>
      </c>
      <c r="BB40" s="20">
        <v>1226</v>
      </c>
      <c r="BC40" s="20">
        <v>617</v>
      </c>
      <c r="BD40" s="20">
        <v>965</v>
      </c>
      <c r="BE40" s="20">
        <v>489</v>
      </c>
      <c r="BF40" s="20">
        <v>618</v>
      </c>
      <c r="BG40" s="20">
        <v>466</v>
      </c>
      <c r="BH40" s="20">
        <v>794</v>
      </c>
      <c r="BI40" s="20">
        <v>400</v>
      </c>
      <c r="BJ40" s="20">
        <v>1264</v>
      </c>
      <c r="BK40" s="20">
        <v>732</v>
      </c>
      <c r="BL40" s="20"/>
      <c r="BM40" s="20">
        <v>662</v>
      </c>
      <c r="BN40" s="20">
        <v>1438</v>
      </c>
      <c r="BO40" s="20">
        <v>1311</v>
      </c>
    </row>
    <row r="41" spans="2:74" x14ac:dyDescent="0.2">
      <c r="B41" t="s">
        <v>296</v>
      </c>
      <c r="C41" s="20">
        <v>148</v>
      </c>
      <c r="D41" s="20">
        <v>1497</v>
      </c>
      <c r="E41" s="20">
        <v>1325</v>
      </c>
      <c r="F41" s="20">
        <v>2033</v>
      </c>
      <c r="G41" s="20">
        <v>2221</v>
      </c>
      <c r="H41" s="20">
        <v>568</v>
      </c>
      <c r="I41" s="20">
        <v>532</v>
      </c>
      <c r="J41" s="20">
        <v>429</v>
      </c>
      <c r="K41" s="20">
        <v>479</v>
      </c>
      <c r="L41" s="20">
        <v>1012</v>
      </c>
      <c r="M41" s="20">
        <v>825</v>
      </c>
      <c r="N41" s="20">
        <v>1066</v>
      </c>
      <c r="O41" s="20">
        <v>455</v>
      </c>
      <c r="P41" s="20"/>
      <c r="Q41" s="20">
        <v>1100</v>
      </c>
      <c r="R41" s="20"/>
      <c r="S41" s="20">
        <v>2276</v>
      </c>
      <c r="T41" s="20">
        <v>1321</v>
      </c>
      <c r="U41" s="20">
        <v>1195</v>
      </c>
      <c r="V41" s="20">
        <v>1590</v>
      </c>
      <c r="W41" s="20">
        <v>2306</v>
      </c>
      <c r="X41" s="20">
        <v>1842</v>
      </c>
      <c r="Y41" s="20">
        <v>691</v>
      </c>
      <c r="Z41" s="20">
        <v>769</v>
      </c>
      <c r="AA41" s="20">
        <v>1029</v>
      </c>
      <c r="AB41" s="20">
        <v>800</v>
      </c>
      <c r="AC41" s="20">
        <v>758</v>
      </c>
      <c r="AD41" s="20">
        <v>881</v>
      </c>
      <c r="AE41" s="20">
        <v>625</v>
      </c>
      <c r="AF41" s="20">
        <v>748</v>
      </c>
      <c r="AG41" s="20">
        <v>1274</v>
      </c>
      <c r="AH41" s="20">
        <v>1805</v>
      </c>
      <c r="AI41" s="20">
        <v>763</v>
      </c>
      <c r="AJ41" s="20">
        <v>554</v>
      </c>
      <c r="AK41" s="20">
        <v>565</v>
      </c>
      <c r="AL41" s="20">
        <v>1172</v>
      </c>
      <c r="AM41" s="20">
        <v>769</v>
      </c>
      <c r="AN41" s="20">
        <v>1112</v>
      </c>
      <c r="AO41" s="20">
        <v>2266</v>
      </c>
      <c r="AP41" s="20">
        <v>1666</v>
      </c>
      <c r="AQ41" s="20">
        <v>874</v>
      </c>
      <c r="AR41" s="20">
        <v>1335</v>
      </c>
      <c r="AS41" s="20">
        <v>1276</v>
      </c>
      <c r="AT41" s="20">
        <v>1300</v>
      </c>
      <c r="AU41" s="20">
        <v>896</v>
      </c>
      <c r="AV41" s="20">
        <v>517</v>
      </c>
      <c r="AW41" s="20">
        <v>533</v>
      </c>
      <c r="AX41" s="20">
        <v>331</v>
      </c>
      <c r="AY41" s="20">
        <v>514</v>
      </c>
      <c r="AZ41" s="20">
        <v>899</v>
      </c>
      <c r="BA41" s="20">
        <v>1413</v>
      </c>
      <c r="BB41" s="20">
        <v>1199</v>
      </c>
      <c r="BC41" s="20">
        <v>591</v>
      </c>
      <c r="BD41" s="20">
        <v>964</v>
      </c>
      <c r="BE41" s="20">
        <v>457</v>
      </c>
      <c r="BF41" s="20">
        <v>543</v>
      </c>
      <c r="BG41" s="20">
        <v>487</v>
      </c>
      <c r="BH41" s="20">
        <v>789</v>
      </c>
      <c r="BI41" s="20">
        <v>362</v>
      </c>
      <c r="BJ41" s="20">
        <v>1268</v>
      </c>
      <c r="BK41" s="20">
        <v>591</v>
      </c>
      <c r="BL41" s="20"/>
      <c r="BM41" s="20">
        <v>639</v>
      </c>
      <c r="BN41" s="20">
        <v>1339</v>
      </c>
      <c r="BO41" s="20">
        <v>1365</v>
      </c>
    </row>
    <row r="42" spans="2:74" x14ac:dyDescent="0.2">
      <c r="B42" t="s">
        <v>300</v>
      </c>
      <c r="C42" s="20">
        <v>166</v>
      </c>
      <c r="D42" s="20">
        <v>1589</v>
      </c>
      <c r="E42" s="20">
        <v>1285</v>
      </c>
      <c r="F42" s="20">
        <v>2072</v>
      </c>
      <c r="G42" s="20">
        <v>2307</v>
      </c>
      <c r="H42" s="20">
        <v>498</v>
      </c>
      <c r="I42" s="20">
        <v>632</v>
      </c>
      <c r="J42" s="20">
        <v>582</v>
      </c>
      <c r="K42" s="20">
        <v>551</v>
      </c>
      <c r="L42" s="20">
        <v>1076</v>
      </c>
      <c r="M42" s="20">
        <v>853</v>
      </c>
      <c r="N42" s="20">
        <v>1162</v>
      </c>
      <c r="O42" s="20">
        <v>439</v>
      </c>
      <c r="P42" s="20"/>
      <c r="Q42" s="20">
        <v>1089</v>
      </c>
      <c r="R42" s="20"/>
      <c r="S42" s="20">
        <v>2409</v>
      </c>
      <c r="T42" s="20">
        <v>925</v>
      </c>
      <c r="U42" s="20">
        <v>1194</v>
      </c>
      <c r="V42" s="20">
        <v>1753</v>
      </c>
      <c r="W42" s="20">
        <v>2300</v>
      </c>
      <c r="X42" s="20">
        <v>1848</v>
      </c>
      <c r="Y42" s="20">
        <v>807</v>
      </c>
      <c r="Z42" s="20">
        <v>854</v>
      </c>
      <c r="AA42" s="20">
        <v>1083</v>
      </c>
      <c r="AB42" s="20">
        <v>896</v>
      </c>
      <c r="AC42" s="20">
        <v>774</v>
      </c>
      <c r="AD42" s="20">
        <v>875</v>
      </c>
      <c r="AE42" s="20">
        <v>656</v>
      </c>
      <c r="AF42" s="20">
        <v>792</v>
      </c>
      <c r="AG42" s="20">
        <v>1224</v>
      </c>
      <c r="AH42" s="20">
        <v>1783</v>
      </c>
      <c r="AI42" s="20">
        <v>620</v>
      </c>
      <c r="AJ42" s="20">
        <v>564</v>
      </c>
      <c r="AK42" s="20">
        <v>615</v>
      </c>
      <c r="AL42" s="20">
        <v>1251</v>
      </c>
      <c r="AM42" s="20">
        <v>820</v>
      </c>
      <c r="AN42" s="20">
        <v>1149</v>
      </c>
      <c r="AO42" s="20">
        <v>2223</v>
      </c>
      <c r="AP42" s="20">
        <v>1790</v>
      </c>
      <c r="AQ42" s="20">
        <v>907</v>
      </c>
      <c r="AR42" s="20">
        <v>1338</v>
      </c>
      <c r="AS42" s="20">
        <v>1307</v>
      </c>
      <c r="AT42" s="20">
        <v>1363</v>
      </c>
      <c r="AU42" s="20">
        <v>1036</v>
      </c>
      <c r="AV42" s="20">
        <v>480</v>
      </c>
      <c r="AW42" s="20">
        <v>554</v>
      </c>
      <c r="AX42" s="20">
        <v>318</v>
      </c>
      <c r="AY42" s="20">
        <v>532</v>
      </c>
      <c r="AZ42" s="20">
        <v>900</v>
      </c>
      <c r="BA42" s="20">
        <v>1431</v>
      </c>
      <c r="BB42" s="20">
        <v>1212</v>
      </c>
      <c r="BC42" s="20">
        <v>583</v>
      </c>
      <c r="BD42" s="20">
        <v>1061</v>
      </c>
      <c r="BE42" s="20">
        <v>484</v>
      </c>
      <c r="BF42" s="20">
        <v>613</v>
      </c>
      <c r="BG42" s="20">
        <v>518</v>
      </c>
      <c r="BH42" s="20">
        <v>761</v>
      </c>
      <c r="BI42" s="20"/>
      <c r="BJ42" s="20">
        <v>1267</v>
      </c>
      <c r="BK42" s="20">
        <v>623</v>
      </c>
      <c r="BL42" s="20"/>
      <c r="BM42" s="20">
        <v>679</v>
      </c>
      <c r="BN42" s="20">
        <v>1483</v>
      </c>
      <c r="BO42" s="20">
        <v>1323</v>
      </c>
    </row>
    <row r="43" spans="2:74" x14ac:dyDescent="0.2">
      <c r="AD43" s="20"/>
      <c r="AQ43" s="20"/>
      <c r="BA43" s="20"/>
    </row>
    <row r="44" spans="2:74" x14ac:dyDescent="0.2">
      <c r="B44" s="56">
        <v>2005</v>
      </c>
      <c r="C44" s="19">
        <f>AVERAGE(C7:C9)</f>
        <v>304.66666666666669</v>
      </c>
      <c r="D44" s="19">
        <f t="shared" ref="D44:BO44" si="0">AVERAGE(D7:D9)</f>
        <v>1410.6666666666667</v>
      </c>
      <c r="E44" s="19">
        <f t="shared" si="0"/>
        <v>1682</v>
      </c>
      <c r="F44" s="19">
        <f t="shared" si="0"/>
        <v>2224.6666666666665</v>
      </c>
      <c r="G44" s="19">
        <f t="shared" si="0"/>
        <v>2379.3333333333335</v>
      </c>
      <c r="H44" s="19">
        <f t="shared" si="0"/>
        <v>812</v>
      </c>
      <c r="I44" s="19">
        <f t="shared" si="0"/>
        <v>1005.6666666666666</v>
      </c>
      <c r="J44" s="19">
        <f t="shared" si="0"/>
        <v>672</v>
      </c>
      <c r="K44" s="19">
        <f t="shared" si="0"/>
        <v>561</v>
      </c>
      <c r="L44" s="19">
        <f t="shared" si="0"/>
        <v>774.66666666666663</v>
      </c>
      <c r="M44" s="19">
        <f t="shared" si="0"/>
        <v>625.66666666666663</v>
      </c>
      <c r="N44" s="19">
        <f t="shared" si="0"/>
        <v>1373.3333333333333</v>
      </c>
      <c r="O44" s="19">
        <f t="shared" si="0"/>
        <v>500.33333333333331</v>
      </c>
      <c r="P44" s="19">
        <f t="shared" si="0"/>
        <v>1835</v>
      </c>
      <c r="Q44" s="19">
        <f t="shared" si="0"/>
        <v>1948</v>
      </c>
      <c r="R44" s="19">
        <f t="shared" si="0"/>
        <v>1543.3333333333333</v>
      </c>
      <c r="S44" s="19">
        <f t="shared" si="0"/>
        <v>2075</v>
      </c>
      <c r="T44" s="19">
        <f t="shared" si="0"/>
        <v>1564.6666666666667</v>
      </c>
      <c r="U44" s="19">
        <f t="shared" si="0"/>
        <v>915.66666666666663</v>
      </c>
      <c r="V44" s="19">
        <f t="shared" si="0"/>
        <v>1513</v>
      </c>
      <c r="W44" s="19">
        <f t="shared" si="0"/>
        <v>2395.3333333333335</v>
      </c>
      <c r="X44" s="19">
        <f t="shared" si="0"/>
        <v>2784</v>
      </c>
      <c r="Y44" s="19">
        <f t="shared" si="0"/>
        <v>1286</v>
      </c>
      <c r="Z44" s="19">
        <f t="shared" si="0"/>
        <v>1240.6666666666667</v>
      </c>
      <c r="AA44" s="19">
        <f t="shared" si="0"/>
        <v>1136.3333333333333</v>
      </c>
      <c r="AB44" s="19">
        <f t="shared" si="0"/>
        <v>920.33333333333337</v>
      </c>
      <c r="AC44" s="19">
        <f t="shared" si="0"/>
        <v>1646.3333333333333</v>
      </c>
      <c r="AD44" s="19">
        <f t="shared" si="0"/>
        <v>1621.3333333333333</v>
      </c>
      <c r="AE44" s="19">
        <f t="shared" si="0"/>
        <v>1177.3333333333333</v>
      </c>
      <c r="AF44" s="19">
        <f t="shared" si="0"/>
        <v>1120.3333333333333</v>
      </c>
      <c r="AG44" s="19">
        <f t="shared" si="0"/>
        <v>1023.6666666666666</v>
      </c>
      <c r="AH44" s="19">
        <f t="shared" si="0"/>
        <v>1542.3333333333333</v>
      </c>
      <c r="AI44" s="19">
        <f t="shared" si="0"/>
        <v>1040</v>
      </c>
      <c r="AJ44" s="19">
        <f t="shared" si="0"/>
        <v>570</v>
      </c>
      <c r="AK44" s="19">
        <f t="shared" si="0"/>
        <v>803.33333333333337</v>
      </c>
      <c r="AL44" s="19">
        <f t="shared" si="0"/>
        <v>1548.3333333333333</v>
      </c>
      <c r="AM44" s="19">
        <f t="shared" si="0"/>
        <v>1252</v>
      </c>
      <c r="AN44" s="19">
        <f t="shared" si="0"/>
        <v>1300</v>
      </c>
      <c r="AO44" s="19">
        <f t="shared" si="0"/>
        <v>2322.3333333333335</v>
      </c>
      <c r="AP44" s="19">
        <f t="shared" si="0"/>
        <v>2419.6666666666665</v>
      </c>
      <c r="AQ44" s="19">
        <f t="shared" si="0"/>
        <v>1068</v>
      </c>
      <c r="AR44" s="19">
        <f t="shared" si="0"/>
        <v>1328.6666666666667</v>
      </c>
      <c r="AS44" s="19">
        <f t="shared" si="0"/>
        <v>1261</v>
      </c>
      <c r="AT44" s="19">
        <f t="shared" si="0"/>
        <v>1797.3333333333333</v>
      </c>
      <c r="AU44" s="19">
        <f t="shared" si="0"/>
        <v>1264</v>
      </c>
      <c r="AV44" s="19">
        <f t="shared" si="0"/>
        <v>840.66666666666663</v>
      </c>
      <c r="AW44" s="19">
        <f t="shared" si="0"/>
        <v>621.33333333333337</v>
      </c>
      <c r="AX44" s="19">
        <f t="shared" si="0"/>
        <v>693.66666666666663</v>
      </c>
      <c r="AY44" s="19">
        <f t="shared" si="0"/>
        <v>695.66666666666663</v>
      </c>
      <c r="AZ44" s="19">
        <f t="shared" si="0"/>
        <v>2465.3333333333335</v>
      </c>
      <c r="BA44" s="19">
        <f t="shared" si="0"/>
        <v>1762</v>
      </c>
      <c r="BB44" s="19">
        <f t="shared" si="0"/>
        <v>1545.5</v>
      </c>
      <c r="BC44" s="19">
        <f t="shared" si="0"/>
        <v>514.5</v>
      </c>
      <c r="BD44" s="19">
        <f t="shared" si="0"/>
        <v>974</v>
      </c>
      <c r="BE44" s="19">
        <f t="shared" si="0"/>
        <v>995</v>
      </c>
      <c r="BF44" s="19">
        <f t="shared" si="0"/>
        <v>1133.5</v>
      </c>
      <c r="BG44" s="19">
        <f t="shared" si="0"/>
        <v>1114</v>
      </c>
      <c r="BH44" s="19">
        <f t="shared" si="0"/>
        <v>676.33333333333337</v>
      </c>
      <c r="BI44" s="19">
        <f t="shared" si="0"/>
        <v>1074.3333333333333</v>
      </c>
      <c r="BJ44" s="19">
        <f t="shared" si="0"/>
        <v>1193.3333333333333</v>
      </c>
      <c r="BK44" s="19">
        <f t="shared" si="0"/>
        <v>944</v>
      </c>
      <c r="BL44" s="19">
        <f t="shared" si="0"/>
        <v>1276</v>
      </c>
      <c r="BM44" s="19">
        <f t="shared" si="0"/>
        <v>669.33333333333337</v>
      </c>
      <c r="BN44" s="19">
        <f t="shared" si="0"/>
        <v>3065</v>
      </c>
      <c r="BO44" s="19">
        <f t="shared" si="0"/>
        <v>2650</v>
      </c>
    </row>
    <row r="45" spans="2:74" x14ac:dyDescent="0.2">
      <c r="B45" s="56">
        <v>2006</v>
      </c>
      <c r="C45" s="19">
        <f>AVERAGE(C10:C12)</f>
        <v>290.66666666666669</v>
      </c>
      <c r="D45" s="19">
        <f t="shared" ref="D45:BO45" si="1">AVERAGE(D10:D12)</f>
        <v>1534.3333333333333</v>
      </c>
      <c r="E45" s="19">
        <f t="shared" si="1"/>
        <v>1668.3333333333333</v>
      </c>
      <c r="F45" s="19">
        <f t="shared" si="1"/>
        <v>2149</v>
      </c>
      <c r="G45" s="19">
        <f t="shared" si="1"/>
        <v>2341.3333333333335</v>
      </c>
      <c r="H45" s="19">
        <f t="shared" si="1"/>
        <v>779</v>
      </c>
      <c r="I45" s="19">
        <f t="shared" si="1"/>
        <v>951.66666666666663</v>
      </c>
      <c r="J45" s="19">
        <f t="shared" si="1"/>
        <v>701</v>
      </c>
      <c r="K45" s="19">
        <f t="shared" si="1"/>
        <v>528.33333333333337</v>
      </c>
      <c r="L45" s="19">
        <f t="shared" si="1"/>
        <v>792.66666666666663</v>
      </c>
      <c r="M45" s="19">
        <f t="shared" si="1"/>
        <v>711.66666666666663</v>
      </c>
      <c r="N45" s="19">
        <f t="shared" si="1"/>
        <v>1267.6666666666667</v>
      </c>
      <c r="O45" s="19">
        <f t="shared" si="1"/>
        <v>583.66666666666663</v>
      </c>
      <c r="P45" s="19">
        <f t="shared" si="1"/>
        <v>1800.3333333333333</v>
      </c>
      <c r="Q45" s="19">
        <f t="shared" si="1"/>
        <v>1835.6666666666667</v>
      </c>
      <c r="R45" s="19">
        <f t="shared" si="1"/>
        <v>1485.3333333333333</v>
      </c>
      <c r="S45" s="19">
        <f t="shared" si="1"/>
        <v>2122</v>
      </c>
      <c r="T45" s="19">
        <f t="shared" si="1"/>
        <v>1536.3333333333333</v>
      </c>
      <c r="U45" s="19">
        <f t="shared" si="1"/>
        <v>1092.6666666666667</v>
      </c>
      <c r="V45" s="19">
        <f t="shared" si="1"/>
        <v>1593.3333333333333</v>
      </c>
      <c r="W45" s="19">
        <f t="shared" si="1"/>
        <v>2221.6666666666665</v>
      </c>
      <c r="X45" s="19">
        <f t="shared" si="1"/>
        <v>2919.3333333333335</v>
      </c>
      <c r="Y45" s="19">
        <f t="shared" si="1"/>
        <v>1248</v>
      </c>
      <c r="Z45" s="19">
        <f t="shared" si="1"/>
        <v>1158.6666666666667</v>
      </c>
      <c r="AA45" s="19">
        <f t="shared" si="1"/>
        <v>1130.6666666666667</v>
      </c>
      <c r="AB45" s="19">
        <f t="shared" si="1"/>
        <v>935</v>
      </c>
      <c r="AC45" s="19">
        <f t="shared" si="1"/>
        <v>1621.6666666666667</v>
      </c>
      <c r="AD45" s="19">
        <f t="shared" si="1"/>
        <v>1531.6666666666667</v>
      </c>
      <c r="AE45" s="19">
        <f t="shared" si="1"/>
        <v>1139</v>
      </c>
      <c r="AF45" s="19">
        <f t="shared" si="1"/>
        <v>1099</v>
      </c>
      <c r="AG45" s="19">
        <f t="shared" si="1"/>
        <v>1105</v>
      </c>
      <c r="AH45" s="19">
        <f t="shared" si="1"/>
        <v>1605.3333333333333</v>
      </c>
      <c r="AI45" s="19">
        <f t="shared" si="1"/>
        <v>858</v>
      </c>
      <c r="AJ45" s="19">
        <f t="shared" si="1"/>
        <v>652</v>
      </c>
      <c r="AK45" s="19">
        <f t="shared" si="1"/>
        <v>792</v>
      </c>
      <c r="AL45" s="19">
        <f t="shared" si="1"/>
        <v>1472.6666666666667</v>
      </c>
      <c r="AM45" s="19">
        <f t="shared" si="1"/>
        <v>904.33333333333337</v>
      </c>
      <c r="AN45" s="19">
        <f t="shared" si="1"/>
        <v>1264.6666666666667</v>
      </c>
      <c r="AO45" s="19">
        <f t="shared" si="1"/>
        <v>2295.6666666666665</v>
      </c>
      <c r="AP45" s="19">
        <f t="shared" si="1"/>
        <v>2477.3333333333335</v>
      </c>
      <c r="AQ45" s="19">
        <f t="shared" si="1"/>
        <v>1066.6666666666667</v>
      </c>
      <c r="AR45" s="19">
        <f t="shared" si="1"/>
        <v>1280</v>
      </c>
      <c r="AS45" s="19">
        <f t="shared" si="1"/>
        <v>1215.6666666666667</v>
      </c>
      <c r="AT45" s="19">
        <f t="shared" si="1"/>
        <v>1747.3333333333333</v>
      </c>
      <c r="AU45" s="19">
        <f t="shared" si="1"/>
        <v>1228.6666666666667</v>
      </c>
      <c r="AV45" s="19">
        <f t="shared" si="1"/>
        <v>797.66666666666663</v>
      </c>
      <c r="AW45" s="19">
        <f t="shared" si="1"/>
        <v>739.66666666666663</v>
      </c>
      <c r="AX45" s="19">
        <f t="shared" si="1"/>
        <v>685</v>
      </c>
      <c r="AY45" s="19">
        <f t="shared" si="1"/>
        <v>698.33333333333337</v>
      </c>
      <c r="AZ45" s="19">
        <f t="shared" si="1"/>
        <v>2627.3333333333335</v>
      </c>
      <c r="BA45" s="19">
        <f t="shared" si="1"/>
        <v>1743.6666666666667</v>
      </c>
      <c r="BB45" s="19">
        <f t="shared" si="1"/>
        <v>1521.3333333333333</v>
      </c>
      <c r="BC45" s="19">
        <f t="shared" si="1"/>
        <v>476.33333333333331</v>
      </c>
      <c r="BD45" s="19">
        <f t="shared" si="1"/>
        <v>969.33333333333337</v>
      </c>
      <c r="BE45" s="19">
        <f t="shared" si="1"/>
        <v>1039</v>
      </c>
      <c r="BF45" s="19">
        <f t="shared" si="1"/>
        <v>632.66666666666663</v>
      </c>
      <c r="BG45" s="19">
        <f t="shared" si="1"/>
        <v>1077.6666666666667</v>
      </c>
      <c r="BH45" s="19">
        <f t="shared" si="1"/>
        <v>620.66666666666663</v>
      </c>
      <c r="BI45" s="19">
        <f t="shared" si="1"/>
        <v>1100</v>
      </c>
      <c r="BJ45" s="19">
        <f t="shared" si="1"/>
        <v>1255.3333333333333</v>
      </c>
      <c r="BK45" s="19">
        <f t="shared" si="1"/>
        <v>897.33333333333337</v>
      </c>
      <c r="BL45" s="19">
        <f t="shared" si="1"/>
        <v>1274</v>
      </c>
      <c r="BM45" s="19">
        <f t="shared" si="1"/>
        <v>622.33333333333337</v>
      </c>
      <c r="BN45" s="19">
        <f t="shared" si="1"/>
        <v>3043</v>
      </c>
      <c r="BO45" s="19">
        <f t="shared" si="1"/>
        <v>2574</v>
      </c>
    </row>
    <row r="46" spans="2:74" s="51" customFormat="1" x14ac:dyDescent="0.2">
      <c r="B46" s="56">
        <v>2007</v>
      </c>
      <c r="C46" s="20">
        <f t="shared" ref="C46:AG46" si="2">AVERAGE(C13:C15)</f>
        <v>304</v>
      </c>
      <c r="D46" s="20">
        <f t="shared" si="2"/>
        <v>1582</v>
      </c>
      <c r="E46" s="20">
        <f t="shared" si="2"/>
        <v>1643</v>
      </c>
      <c r="F46" s="20">
        <f t="shared" si="2"/>
        <v>2365</v>
      </c>
      <c r="G46" s="20">
        <f t="shared" si="2"/>
        <v>2296.6666666666665</v>
      </c>
      <c r="H46" s="20">
        <f t="shared" si="2"/>
        <v>796</v>
      </c>
      <c r="I46" s="20">
        <f t="shared" si="2"/>
        <v>851</v>
      </c>
      <c r="J46" s="20">
        <f t="shared" si="2"/>
        <v>669</v>
      </c>
      <c r="K46" s="20">
        <f t="shared" si="2"/>
        <v>510.66666666666669</v>
      </c>
      <c r="L46" s="20">
        <f t="shared" si="2"/>
        <v>794.33333333333337</v>
      </c>
      <c r="M46" s="20">
        <f t="shared" si="2"/>
        <v>687.66666666666663</v>
      </c>
      <c r="N46" s="20">
        <f t="shared" si="2"/>
        <v>1236.6666666666667</v>
      </c>
      <c r="O46" s="20">
        <f t="shared" si="2"/>
        <v>657.33333333333337</v>
      </c>
      <c r="P46" s="20">
        <f t="shared" si="2"/>
        <v>1702.6666666666667</v>
      </c>
      <c r="Q46" s="20">
        <f t="shared" si="2"/>
        <v>1773.6666666666667</v>
      </c>
      <c r="R46" s="20">
        <f t="shared" si="2"/>
        <v>1291</v>
      </c>
      <c r="S46" s="20">
        <f t="shared" si="2"/>
        <v>1977.6666666666667</v>
      </c>
      <c r="T46" s="20">
        <f t="shared" si="2"/>
        <v>1387</v>
      </c>
      <c r="U46" s="20">
        <f t="shared" si="2"/>
        <v>1248.6666666666667</v>
      </c>
      <c r="V46" s="20">
        <f t="shared" si="2"/>
        <v>2067.6666666666665</v>
      </c>
      <c r="W46" s="20">
        <f t="shared" si="2"/>
        <v>2333.3333333333335</v>
      </c>
      <c r="X46" s="20">
        <f>AVERAGE(X13:X15)</f>
        <v>2406</v>
      </c>
      <c r="Y46" s="20">
        <f t="shared" si="2"/>
        <v>1255.3333333333333</v>
      </c>
      <c r="Z46" s="20">
        <f t="shared" si="2"/>
        <v>1255.6666666666667</v>
      </c>
      <c r="AA46" s="20">
        <f t="shared" si="2"/>
        <v>1132</v>
      </c>
      <c r="AB46" s="20">
        <f t="shared" si="2"/>
        <v>944.33333333333337</v>
      </c>
      <c r="AC46" s="55" t="s">
        <v>255</v>
      </c>
      <c r="AD46" s="20">
        <f t="shared" si="2"/>
        <v>1421</v>
      </c>
      <c r="AE46" s="20">
        <f t="shared" si="2"/>
        <v>1209.6666666666667</v>
      </c>
      <c r="AF46" s="20">
        <f t="shared" si="2"/>
        <v>1123.6666666666667</v>
      </c>
      <c r="AG46" s="20">
        <f t="shared" si="2"/>
        <v>1366.3333333333333</v>
      </c>
      <c r="AH46" s="20">
        <f>AVERAGE(AH13:AH15)</f>
        <v>2155</v>
      </c>
      <c r="AI46" s="20">
        <f t="shared" ref="AI46:BO46" si="3">AVERAGE(AI13:AI15)</f>
        <v>941</v>
      </c>
      <c r="AJ46" s="20">
        <f t="shared" si="3"/>
        <v>644</v>
      </c>
      <c r="AK46" s="20">
        <f t="shared" si="3"/>
        <v>765</v>
      </c>
      <c r="AL46" s="20">
        <f t="shared" si="3"/>
        <v>1486</v>
      </c>
      <c r="AM46" s="20">
        <f t="shared" si="3"/>
        <v>878</v>
      </c>
      <c r="AN46" s="20">
        <f t="shared" si="3"/>
        <v>1232</v>
      </c>
      <c r="AO46" s="20">
        <f t="shared" si="3"/>
        <v>2335.3333333333335</v>
      </c>
      <c r="AP46" s="20">
        <f t="shared" si="3"/>
        <v>2498.3333333333335</v>
      </c>
      <c r="AQ46" s="20">
        <f t="shared" si="3"/>
        <v>1045</v>
      </c>
      <c r="AR46" s="20">
        <f t="shared" si="3"/>
        <v>1347.6666666666667</v>
      </c>
      <c r="AS46" s="20">
        <f t="shared" si="3"/>
        <v>1267</v>
      </c>
      <c r="AT46" s="20">
        <f t="shared" si="3"/>
        <v>1707.6666666666667</v>
      </c>
      <c r="AU46" s="20">
        <f t="shared" si="3"/>
        <v>1252.3333333333333</v>
      </c>
      <c r="AV46" s="20">
        <f t="shared" si="3"/>
        <v>983</v>
      </c>
      <c r="AW46" s="20">
        <f t="shared" si="3"/>
        <v>800</v>
      </c>
      <c r="AX46" s="20">
        <f t="shared" si="3"/>
        <v>688</v>
      </c>
      <c r="AY46" s="20">
        <f t="shared" si="3"/>
        <v>746.33333333333337</v>
      </c>
      <c r="AZ46" s="20">
        <f t="shared" si="3"/>
        <v>2360.5</v>
      </c>
      <c r="BA46" s="20">
        <f t="shared" si="3"/>
        <v>1751</v>
      </c>
      <c r="BB46" s="20">
        <f t="shared" si="3"/>
        <v>1511.3333333333333</v>
      </c>
      <c r="BC46" s="20">
        <f t="shared" si="3"/>
        <v>625.66666666666663</v>
      </c>
      <c r="BD46" s="20">
        <f t="shared" si="3"/>
        <v>1035.6666666666667</v>
      </c>
      <c r="BE46" s="20">
        <f t="shared" si="3"/>
        <v>1027</v>
      </c>
      <c r="BF46" s="20">
        <f t="shared" si="3"/>
        <v>1181</v>
      </c>
      <c r="BG46" s="20">
        <f t="shared" si="3"/>
        <v>1006</v>
      </c>
      <c r="BH46" s="20">
        <f t="shared" si="3"/>
        <v>1003.5</v>
      </c>
      <c r="BI46" s="20">
        <f t="shared" si="3"/>
        <v>723</v>
      </c>
      <c r="BJ46" s="20">
        <f t="shared" si="3"/>
        <v>1209.3333333333333</v>
      </c>
      <c r="BK46" s="20">
        <f t="shared" si="3"/>
        <v>880</v>
      </c>
      <c r="BL46" s="20">
        <f t="shared" si="3"/>
        <v>1262.6666666666667</v>
      </c>
      <c r="BM46" s="20">
        <f t="shared" si="3"/>
        <v>644.33333333333337</v>
      </c>
      <c r="BN46" s="20">
        <f>AVERAGE(BN13:BN15)</f>
        <v>2460</v>
      </c>
      <c r="BO46" s="20">
        <f t="shared" si="3"/>
        <v>2499</v>
      </c>
    </row>
    <row r="47" spans="2:74" x14ac:dyDescent="0.2">
      <c r="B47" s="56">
        <v>2008</v>
      </c>
      <c r="C47" s="20">
        <f t="shared" ref="C47:AG47" si="4">AVERAGE(C16:C18)</f>
        <v>284.33333333333331</v>
      </c>
      <c r="D47" s="20">
        <f t="shared" si="4"/>
        <v>1586</v>
      </c>
      <c r="E47" s="20">
        <f t="shared" si="4"/>
        <v>1606.3333333333333</v>
      </c>
      <c r="F47" s="20">
        <f t="shared" si="4"/>
        <v>2371</v>
      </c>
      <c r="G47" s="20">
        <f t="shared" si="4"/>
        <v>2286.6666666666665</v>
      </c>
      <c r="H47" s="20">
        <f t="shared" si="4"/>
        <v>816</v>
      </c>
      <c r="I47" s="20">
        <f t="shared" si="4"/>
        <v>823.66666666666663</v>
      </c>
      <c r="J47" s="20">
        <f t="shared" si="4"/>
        <v>679.33333333333337</v>
      </c>
      <c r="K47" s="20">
        <f t="shared" si="4"/>
        <v>508.33333333333331</v>
      </c>
      <c r="L47" s="20">
        <f t="shared" si="4"/>
        <v>903.33333333333337</v>
      </c>
      <c r="M47" s="20">
        <f t="shared" si="4"/>
        <v>673.33333333333337</v>
      </c>
      <c r="N47" s="20">
        <f t="shared" si="4"/>
        <v>1205</v>
      </c>
      <c r="O47" s="20">
        <f t="shared" si="4"/>
        <v>607.33333333333337</v>
      </c>
      <c r="P47" s="20">
        <f t="shared" si="4"/>
        <v>1629</v>
      </c>
      <c r="Q47" s="20">
        <f t="shared" si="4"/>
        <v>1807.3333333333333</v>
      </c>
      <c r="R47" s="20">
        <f t="shared" si="4"/>
        <v>1406.3333333333333</v>
      </c>
      <c r="S47" s="20">
        <f t="shared" si="4"/>
        <v>1944.6666666666667</v>
      </c>
      <c r="T47" s="20">
        <f t="shared" si="4"/>
        <v>1360</v>
      </c>
      <c r="U47" s="20">
        <f t="shared" si="4"/>
        <v>1494.3333333333333</v>
      </c>
      <c r="V47" s="20">
        <f t="shared" si="4"/>
        <v>2196</v>
      </c>
      <c r="W47" s="20">
        <f t="shared" si="4"/>
        <v>2271.3333333333335</v>
      </c>
      <c r="X47" s="20">
        <f t="shared" si="4"/>
        <v>2301.6666666666665</v>
      </c>
      <c r="Y47" s="20">
        <f t="shared" si="4"/>
        <v>1295.3333333333333</v>
      </c>
      <c r="Z47" s="20">
        <f t="shared" si="4"/>
        <v>1217.3333333333333</v>
      </c>
      <c r="AA47" s="20">
        <f t="shared" si="4"/>
        <v>1136.6666666666667</v>
      </c>
      <c r="AB47" s="20">
        <f t="shared" si="4"/>
        <v>888.33333333333337</v>
      </c>
      <c r="AC47" s="55" t="s">
        <v>255</v>
      </c>
      <c r="AD47" s="20">
        <f t="shared" si="4"/>
        <v>1085.3333333333333</v>
      </c>
      <c r="AE47" s="20">
        <f t="shared" si="4"/>
        <v>1205.3333333333333</v>
      </c>
      <c r="AF47" s="20">
        <f>AVERAGE(AF16:AF18)</f>
        <v>1157.6666666666667</v>
      </c>
      <c r="AG47" s="20">
        <f t="shared" si="4"/>
        <v>1810.3333333333333</v>
      </c>
      <c r="AH47" s="20">
        <f>AVERAGE(AH16:AH18)</f>
        <v>2483.3333333333335</v>
      </c>
      <c r="AI47" s="20">
        <f t="shared" ref="AI47:BM47" si="5">AVERAGE(AI16:AI18)</f>
        <v>870</v>
      </c>
      <c r="AJ47" s="20">
        <f t="shared" si="5"/>
        <v>622</v>
      </c>
      <c r="AK47" s="20">
        <f t="shared" si="5"/>
        <v>620</v>
      </c>
      <c r="AL47" s="20">
        <f t="shared" si="5"/>
        <v>1279.3333333333333</v>
      </c>
      <c r="AM47" s="20">
        <f t="shared" si="5"/>
        <v>849.33333333333337</v>
      </c>
      <c r="AN47" s="20">
        <f t="shared" si="5"/>
        <v>1192</v>
      </c>
      <c r="AO47" s="20">
        <f t="shared" si="5"/>
        <v>2347</v>
      </c>
      <c r="AP47" s="20">
        <f t="shared" si="5"/>
        <v>1724</v>
      </c>
      <c r="AQ47" s="20">
        <f t="shared" si="5"/>
        <v>1043.3333333333333</v>
      </c>
      <c r="AR47" s="20">
        <f t="shared" si="5"/>
        <v>1365</v>
      </c>
      <c r="AS47" s="20">
        <f t="shared" si="5"/>
        <v>1289</v>
      </c>
      <c r="AT47" s="20">
        <f t="shared" si="5"/>
        <v>1647</v>
      </c>
      <c r="AU47" s="20">
        <f t="shared" si="5"/>
        <v>1215.3333333333333</v>
      </c>
      <c r="AV47" s="20">
        <f t="shared" si="5"/>
        <v>1022.5</v>
      </c>
      <c r="AW47" s="20">
        <f t="shared" si="5"/>
        <v>722.66666666666663</v>
      </c>
      <c r="AX47" s="20">
        <f t="shared" si="5"/>
        <v>549</v>
      </c>
      <c r="AY47" s="20">
        <f t="shared" si="5"/>
        <v>581</v>
      </c>
      <c r="AZ47" s="55" t="s">
        <v>255</v>
      </c>
      <c r="BA47" s="20">
        <f t="shared" si="5"/>
        <v>1744.3333333333333</v>
      </c>
      <c r="BB47" s="20">
        <f t="shared" si="5"/>
        <v>1440.3333333333333</v>
      </c>
      <c r="BC47" s="20">
        <f t="shared" si="5"/>
        <v>664</v>
      </c>
      <c r="BD47" s="20">
        <f t="shared" si="5"/>
        <v>1093</v>
      </c>
      <c r="BE47" s="20">
        <f t="shared" si="5"/>
        <v>1027.3333333333333</v>
      </c>
      <c r="BF47" s="20">
        <f t="shared" si="5"/>
        <v>1193.6666666666667</v>
      </c>
      <c r="BG47" s="20">
        <f t="shared" si="5"/>
        <v>903</v>
      </c>
      <c r="BH47" s="20">
        <f t="shared" si="5"/>
        <v>817</v>
      </c>
      <c r="BI47" s="20">
        <f t="shared" si="5"/>
        <v>704.66666666666663</v>
      </c>
      <c r="BJ47" s="20">
        <f t="shared" si="5"/>
        <v>1193.6666666666667</v>
      </c>
      <c r="BK47" s="20">
        <f t="shared" si="5"/>
        <v>865.66666666666663</v>
      </c>
      <c r="BL47" s="20">
        <f t="shared" si="5"/>
        <v>1243.3333333333333</v>
      </c>
      <c r="BM47" s="20">
        <f t="shared" si="5"/>
        <v>732.33333333333337</v>
      </c>
      <c r="BN47" s="55" t="s">
        <v>255</v>
      </c>
      <c r="BO47" s="55" t="s">
        <v>255</v>
      </c>
    </row>
    <row r="48" spans="2:74" x14ac:dyDescent="0.2">
      <c r="B48" s="56">
        <v>2009</v>
      </c>
      <c r="C48" s="20">
        <f>AVERAGE(C19:C21)</f>
        <v>273</v>
      </c>
      <c r="D48" s="20">
        <f t="shared" ref="D48:BM48" si="6">AVERAGE(D19:D21)</f>
        <v>1592.3333333333333</v>
      </c>
      <c r="E48" s="20">
        <f t="shared" si="6"/>
        <v>1560</v>
      </c>
      <c r="F48" s="20">
        <f t="shared" si="6"/>
        <v>2500</v>
      </c>
      <c r="G48" s="20">
        <f t="shared" si="6"/>
        <v>2266.6666666666665</v>
      </c>
      <c r="H48" s="20">
        <f t="shared" si="6"/>
        <v>811</v>
      </c>
      <c r="I48" s="20">
        <f t="shared" si="6"/>
        <v>774.33333333333337</v>
      </c>
      <c r="J48" s="20">
        <f t="shared" si="6"/>
        <v>724</v>
      </c>
      <c r="K48" s="20">
        <f t="shared" si="6"/>
        <v>493</v>
      </c>
      <c r="L48" s="20">
        <f t="shared" si="6"/>
        <v>976</v>
      </c>
      <c r="M48" s="20">
        <f t="shared" si="6"/>
        <v>673.66666666666663</v>
      </c>
      <c r="N48" s="20">
        <f t="shared" si="6"/>
        <v>1243</v>
      </c>
      <c r="O48" s="20">
        <f t="shared" si="6"/>
        <v>428.66666666666669</v>
      </c>
      <c r="P48" s="20">
        <f t="shared" si="6"/>
        <v>1634.6666666666667</v>
      </c>
      <c r="Q48" s="20">
        <f t="shared" si="6"/>
        <v>1749.3333333333333</v>
      </c>
      <c r="R48" s="20">
        <f t="shared" si="6"/>
        <v>1401</v>
      </c>
      <c r="S48" s="20">
        <f t="shared" si="6"/>
        <v>1871.6666666666667</v>
      </c>
      <c r="T48" s="20">
        <f t="shared" si="6"/>
        <v>1355</v>
      </c>
      <c r="U48" s="20">
        <f t="shared" si="6"/>
        <v>1398</v>
      </c>
      <c r="V48" s="20">
        <f t="shared" si="6"/>
        <v>2295.3333333333335</v>
      </c>
      <c r="W48" s="20">
        <f t="shared" si="6"/>
        <v>2471</v>
      </c>
      <c r="X48" s="20">
        <f t="shared" si="6"/>
        <v>2273.6666666666665</v>
      </c>
      <c r="Y48" s="20">
        <f t="shared" si="6"/>
        <v>1142.6666666666667</v>
      </c>
      <c r="Z48" s="20">
        <f t="shared" si="6"/>
        <v>1158.6666666666667</v>
      </c>
      <c r="AA48" s="20">
        <f t="shared" si="6"/>
        <v>1113</v>
      </c>
      <c r="AB48" s="20">
        <f t="shared" si="6"/>
        <v>876.33333333333337</v>
      </c>
      <c r="AC48" s="55" t="s">
        <v>255</v>
      </c>
      <c r="AD48" s="20">
        <f t="shared" si="6"/>
        <v>954.33333333333337</v>
      </c>
      <c r="AE48" s="20">
        <f t="shared" si="6"/>
        <v>1106</v>
      </c>
      <c r="AF48" s="20">
        <f t="shared" si="6"/>
        <v>1069.6666666666667</v>
      </c>
      <c r="AG48" s="20">
        <f t="shared" si="6"/>
        <v>1386</v>
      </c>
      <c r="AH48" s="20">
        <f t="shared" si="6"/>
        <v>2201.3333333333335</v>
      </c>
      <c r="AI48" s="20">
        <f t="shared" si="6"/>
        <v>718.33333333333337</v>
      </c>
      <c r="AJ48" s="20">
        <f t="shared" si="6"/>
        <v>564.66666666666663</v>
      </c>
      <c r="AK48" s="20">
        <f t="shared" si="6"/>
        <v>602</v>
      </c>
      <c r="AL48" s="20">
        <f t="shared" si="6"/>
        <v>1106.6666666666667</v>
      </c>
      <c r="AM48" s="20">
        <f t="shared" si="6"/>
        <v>833</v>
      </c>
      <c r="AN48" s="20">
        <f t="shared" si="6"/>
        <v>1156.3333333333333</v>
      </c>
      <c r="AO48" s="20">
        <f t="shared" si="6"/>
        <v>2321</v>
      </c>
      <c r="AP48" s="20">
        <f t="shared" si="6"/>
        <v>1847</v>
      </c>
      <c r="AQ48" s="20">
        <f t="shared" si="6"/>
        <v>1013.6666666666666</v>
      </c>
      <c r="AR48" s="20">
        <f t="shared" si="6"/>
        <v>1374</v>
      </c>
      <c r="AS48" s="20">
        <f t="shared" si="6"/>
        <v>1293</v>
      </c>
      <c r="AT48" s="20">
        <f t="shared" si="6"/>
        <v>1585.3333333333333</v>
      </c>
      <c r="AU48" s="20">
        <f t="shared" si="6"/>
        <v>1169</v>
      </c>
      <c r="AV48" s="20">
        <f t="shared" si="6"/>
        <v>891</v>
      </c>
      <c r="AW48" s="20">
        <f t="shared" si="6"/>
        <v>686</v>
      </c>
      <c r="AX48" s="20">
        <f t="shared" si="6"/>
        <v>522.66666666666663</v>
      </c>
      <c r="AY48" s="20">
        <f t="shared" si="6"/>
        <v>551.33333333333337</v>
      </c>
      <c r="AZ48" s="55" t="s">
        <v>255</v>
      </c>
      <c r="BA48" s="20">
        <f t="shared" si="6"/>
        <v>1595.5</v>
      </c>
      <c r="BB48" s="20">
        <f t="shared" si="6"/>
        <v>1387.5</v>
      </c>
      <c r="BC48" s="20">
        <f t="shared" si="6"/>
        <v>731.66666666666663</v>
      </c>
      <c r="BD48" s="20">
        <f t="shared" si="6"/>
        <v>1052.6666666666667</v>
      </c>
      <c r="BE48" s="20">
        <f t="shared" si="6"/>
        <v>857.66666666666663</v>
      </c>
      <c r="BF48" s="20">
        <f t="shared" si="6"/>
        <v>997.66666666666663</v>
      </c>
      <c r="BG48" s="20">
        <f t="shared" si="6"/>
        <v>774.5</v>
      </c>
      <c r="BH48" s="20">
        <f t="shared" si="6"/>
        <v>849.66666666666663</v>
      </c>
      <c r="BI48" s="20">
        <f t="shared" si="6"/>
        <v>690.33333333333337</v>
      </c>
      <c r="BJ48" s="20">
        <f t="shared" si="6"/>
        <v>1115</v>
      </c>
      <c r="BK48" s="20">
        <f t="shared" si="6"/>
        <v>851.66666666666663</v>
      </c>
      <c r="BL48" s="20">
        <f t="shared" si="6"/>
        <v>1221.3333333333333</v>
      </c>
      <c r="BM48" s="20">
        <f t="shared" si="6"/>
        <v>782.66666666666663</v>
      </c>
      <c r="BN48" s="55" t="s">
        <v>255</v>
      </c>
      <c r="BO48" s="55" t="s">
        <v>255</v>
      </c>
    </row>
    <row r="49" spans="2:76" x14ac:dyDescent="0.2">
      <c r="B49" s="57">
        <v>2010</v>
      </c>
      <c r="C49" s="20">
        <f>AVERAGE(C22:C24)</f>
        <v>260.66666666666669</v>
      </c>
      <c r="D49" s="20">
        <f>AVERAGE(D22:D24)</f>
        <v>1622</v>
      </c>
      <c r="E49" s="20">
        <f t="shared" ref="E49:BM49" si="7">AVERAGE(E22:E24)</f>
        <v>1547</v>
      </c>
      <c r="F49" s="20">
        <f t="shared" si="7"/>
        <v>2411.6666666666665</v>
      </c>
      <c r="G49" s="20">
        <f t="shared" si="7"/>
        <v>2254.6666666666665</v>
      </c>
      <c r="H49" s="20">
        <f t="shared" si="7"/>
        <v>790.66666666666663</v>
      </c>
      <c r="I49" s="20">
        <f t="shared" si="7"/>
        <v>710.33333333333337</v>
      </c>
      <c r="J49" s="20">
        <f t="shared" si="7"/>
        <v>679.33333333333337</v>
      </c>
      <c r="K49" s="20">
        <f t="shared" si="7"/>
        <v>614.33333333333337</v>
      </c>
      <c r="L49" s="20">
        <f t="shared" si="7"/>
        <v>971.33333333333337</v>
      </c>
      <c r="M49" s="20">
        <f t="shared" si="7"/>
        <v>678</v>
      </c>
      <c r="N49" s="20">
        <f t="shared" si="7"/>
        <v>1263</v>
      </c>
      <c r="O49" s="20">
        <f t="shared" si="7"/>
        <v>395.5</v>
      </c>
      <c r="P49" s="20">
        <f t="shared" si="7"/>
        <v>1657.6666666666667</v>
      </c>
      <c r="Q49" s="20">
        <f t="shared" si="7"/>
        <v>1587.6666666666667</v>
      </c>
      <c r="R49" s="20">
        <f t="shared" si="7"/>
        <v>1267</v>
      </c>
      <c r="S49" s="20">
        <f t="shared" si="7"/>
        <v>1982.6666666666667</v>
      </c>
      <c r="T49" s="20">
        <f t="shared" si="7"/>
        <v>1385.3333333333333</v>
      </c>
      <c r="U49" s="20">
        <f t="shared" si="7"/>
        <v>1409</v>
      </c>
      <c r="V49" s="20">
        <f t="shared" si="7"/>
        <v>2107</v>
      </c>
      <c r="W49" s="20">
        <f t="shared" si="7"/>
        <v>2245.5</v>
      </c>
      <c r="X49" s="20">
        <f t="shared" si="7"/>
        <v>2158.6666666666665</v>
      </c>
      <c r="Y49" s="20">
        <f t="shared" si="7"/>
        <v>779</v>
      </c>
      <c r="Z49" s="20">
        <f t="shared" si="7"/>
        <v>1113.3333333333333</v>
      </c>
      <c r="AA49" s="20">
        <f t="shared" si="7"/>
        <v>1099.3333333333333</v>
      </c>
      <c r="AB49" s="20">
        <f t="shared" si="7"/>
        <v>865.33333333333337</v>
      </c>
      <c r="AC49" s="55" t="s">
        <v>255</v>
      </c>
      <c r="AD49" s="20">
        <f t="shared" si="7"/>
        <v>1120.6666666666667</v>
      </c>
      <c r="AE49" s="20">
        <f t="shared" si="7"/>
        <v>1029.3333333333333</v>
      </c>
      <c r="AF49" s="20">
        <f t="shared" si="7"/>
        <v>869.66666666666663</v>
      </c>
      <c r="AG49" s="20">
        <f t="shared" si="7"/>
        <v>1526</v>
      </c>
      <c r="AH49" s="20">
        <f t="shared" si="7"/>
        <v>2147.6666666666665</v>
      </c>
      <c r="AI49" s="20">
        <f t="shared" si="7"/>
        <v>688.33333333333337</v>
      </c>
      <c r="AJ49" s="20">
        <f t="shared" si="7"/>
        <v>528.66666666666663</v>
      </c>
      <c r="AK49" s="20">
        <f t="shared" si="7"/>
        <v>730.66666666666663</v>
      </c>
      <c r="AL49" s="20">
        <f t="shared" si="7"/>
        <v>1086</v>
      </c>
      <c r="AM49" s="20">
        <f t="shared" si="7"/>
        <v>811</v>
      </c>
      <c r="AN49" s="20">
        <f t="shared" si="7"/>
        <v>1141</v>
      </c>
      <c r="AO49" s="20">
        <f t="shared" si="7"/>
        <v>2322.6666666666665</v>
      </c>
      <c r="AP49" s="20">
        <f t="shared" si="7"/>
        <v>1839.6666666666667</v>
      </c>
      <c r="AQ49" s="20">
        <f t="shared" si="7"/>
        <v>1005</v>
      </c>
      <c r="AR49" s="20">
        <f t="shared" si="7"/>
        <v>1370.3333333333333</v>
      </c>
      <c r="AS49" s="20">
        <f t="shared" si="7"/>
        <v>1301</v>
      </c>
      <c r="AT49" s="20">
        <f t="shared" si="7"/>
        <v>1540</v>
      </c>
      <c r="AU49" s="20">
        <f t="shared" si="7"/>
        <v>1162.3333333333333</v>
      </c>
      <c r="AV49" s="20">
        <f t="shared" si="7"/>
        <v>593.66666666666663</v>
      </c>
      <c r="AW49" s="20">
        <f t="shared" si="7"/>
        <v>625</v>
      </c>
      <c r="AX49" s="20">
        <f t="shared" si="7"/>
        <v>440.33333333333331</v>
      </c>
      <c r="AY49" s="20">
        <f t="shared" si="7"/>
        <v>556.66666666666663</v>
      </c>
      <c r="AZ49" s="55" t="s">
        <v>255</v>
      </c>
      <c r="BA49" s="55" t="s">
        <v>255</v>
      </c>
      <c r="BB49" s="55" t="s">
        <v>255</v>
      </c>
      <c r="BC49" s="20">
        <f t="shared" si="7"/>
        <v>1055</v>
      </c>
      <c r="BD49" s="20">
        <f t="shared" si="7"/>
        <v>1260.3333333333333</v>
      </c>
      <c r="BE49" s="20">
        <f t="shared" si="7"/>
        <v>635</v>
      </c>
      <c r="BF49" s="20">
        <f t="shared" si="7"/>
        <v>830.33333333333337</v>
      </c>
      <c r="BG49" s="55" t="s">
        <v>255</v>
      </c>
      <c r="BH49" s="20">
        <f t="shared" si="7"/>
        <v>905</v>
      </c>
      <c r="BI49" s="20">
        <f t="shared" si="7"/>
        <v>830</v>
      </c>
      <c r="BJ49" s="20">
        <f t="shared" si="7"/>
        <v>1070.6666666666667</v>
      </c>
      <c r="BK49" s="20">
        <f t="shared" si="7"/>
        <v>836.66666666666663</v>
      </c>
      <c r="BL49" s="20">
        <f t="shared" si="7"/>
        <v>1224.6666666666667</v>
      </c>
      <c r="BM49" s="20">
        <f t="shared" si="7"/>
        <v>745.66666666666663</v>
      </c>
      <c r="BN49" s="55" t="s">
        <v>255</v>
      </c>
      <c r="BO49" s="55" t="s">
        <v>255</v>
      </c>
    </row>
    <row r="50" spans="2:76" x14ac:dyDescent="0.2">
      <c r="B50" s="56">
        <v>2011</v>
      </c>
      <c r="C50" s="20">
        <f>AVERAGE(C25:C27)</f>
        <v>246</v>
      </c>
      <c r="D50" s="20">
        <f t="shared" ref="D50:BO50" si="8">AVERAGE(D25:D27)</f>
        <v>1615</v>
      </c>
      <c r="E50" s="20">
        <f t="shared" si="8"/>
        <v>1510.6666666666667</v>
      </c>
      <c r="F50" s="20">
        <f t="shared" si="8"/>
        <v>2326.3333333333335</v>
      </c>
      <c r="G50" s="20">
        <f t="shared" si="8"/>
        <v>2174.6666666666665</v>
      </c>
      <c r="H50" s="20">
        <f t="shared" si="8"/>
        <v>763.66666666666663</v>
      </c>
      <c r="I50" s="20">
        <f t="shared" si="8"/>
        <v>656.66666666666663</v>
      </c>
      <c r="J50" s="20">
        <f t="shared" si="8"/>
        <v>570.33333333333337</v>
      </c>
      <c r="K50" s="20">
        <f t="shared" si="8"/>
        <v>563.66666666666663</v>
      </c>
      <c r="L50" s="20">
        <f t="shared" si="8"/>
        <v>887.66666666666663</v>
      </c>
      <c r="M50" s="20">
        <f t="shared" si="8"/>
        <v>647</v>
      </c>
      <c r="N50" s="20">
        <f t="shared" si="8"/>
        <v>1368</v>
      </c>
      <c r="O50" s="20">
        <f t="shared" si="8"/>
        <v>392</v>
      </c>
      <c r="P50" s="20">
        <f t="shared" si="8"/>
        <v>1444</v>
      </c>
      <c r="Q50" s="20">
        <f t="shared" si="8"/>
        <v>1399.3333333333333</v>
      </c>
      <c r="R50" s="20">
        <f t="shared" si="8"/>
        <v>1118.3333333333333</v>
      </c>
      <c r="S50" s="20">
        <f t="shared" si="8"/>
        <v>1908.3333333333333</v>
      </c>
      <c r="T50" s="20">
        <f t="shared" si="8"/>
        <v>1329.3333333333333</v>
      </c>
      <c r="U50" s="20">
        <f t="shared" si="8"/>
        <v>1254</v>
      </c>
      <c r="V50" s="20">
        <f t="shared" si="8"/>
        <v>1818.6666666666667</v>
      </c>
      <c r="W50" s="20">
        <f t="shared" si="8"/>
        <v>2433</v>
      </c>
      <c r="X50" s="20">
        <f t="shared" si="8"/>
        <v>2067.3333333333335</v>
      </c>
      <c r="Y50" s="20">
        <f t="shared" si="8"/>
        <v>399</v>
      </c>
      <c r="Z50" s="20">
        <f t="shared" si="8"/>
        <v>770.66666666666663</v>
      </c>
      <c r="AA50" s="20">
        <f t="shared" si="8"/>
        <v>1182.6666666666667</v>
      </c>
      <c r="AB50" s="20">
        <f t="shared" si="8"/>
        <v>828.33333333333337</v>
      </c>
      <c r="AC50" s="20">
        <f t="shared" si="8"/>
        <v>1146.6666666666667</v>
      </c>
      <c r="AD50" s="20">
        <f t="shared" si="8"/>
        <v>1189.6666666666667</v>
      </c>
      <c r="AE50" s="20">
        <f t="shared" si="8"/>
        <v>979.33333333333337</v>
      </c>
      <c r="AF50" s="20">
        <f t="shared" si="8"/>
        <v>768.5</v>
      </c>
      <c r="AG50" s="20">
        <f t="shared" si="8"/>
        <v>1170.3333333333333</v>
      </c>
      <c r="AH50" s="20">
        <f t="shared" si="8"/>
        <v>1685.6666666666667</v>
      </c>
      <c r="AI50" s="20">
        <f t="shared" si="8"/>
        <v>570</v>
      </c>
      <c r="AJ50" s="20">
        <f t="shared" si="8"/>
        <v>474.33333333333331</v>
      </c>
      <c r="AK50" s="20">
        <f t="shared" si="8"/>
        <v>643.66666666666663</v>
      </c>
      <c r="AL50" s="20">
        <f t="shared" si="8"/>
        <v>1015.6666666666666</v>
      </c>
      <c r="AM50" s="20">
        <f t="shared" si="8"/>
        <v>794.66666666666663</v>
      </c>
      <c r="AN50" s="20">
        <f t="shared" si="8"/>
        <v>1131.6666666666667</v>
      </c>
      <c r="AO50" s="20">
        <f t="shared" si="8"/>
        <v>2317</v>
      </c>
      <c r="AP50" s="20">
        <f t="shared" si="8"/>
        <v>1844</v>
      </c>
      <c r="AQ50" s="20">
        <f t="shared" si="8"/>
        <v>991.66666666666663</v>
      </c>
      <c r="AR50" s="20">
        <f t="shared" si="8"/>
        <v>1308.3333333333333</v>
      </c>
      <c r="AS50" s="20">
        <f t="shared" si="8"/>
        <v>1300.3333333333333</v>
      </c>
      <c r="AT50" s="20">
        <f t="shared" si="8"/>
        <v>1479</v>
      </c>
      <c r="AU50" s="20">
        <f t="shared" si="8"/>
        <v>1098.3333333333333</v>
      </c>
      <c r="AV50" s="20">
        <f t="shared" si="8"/>
        <v>462.33333333333331</v>
      </c>
      <c r="AW50" s="20">
        <f t="shared" si="8"/>
        <v>602.33333333333337</v>
      </c>
      <c r="AX50" s="20">
        <f t="shared" si="8"/>
        <v>382</v>
      </c>
      <c r="AY50" s="20">
        <f t="shared" si="8"/>
        <v>538.33333333333337</v>
      </c>
      <c r="AZ50" s="20">
        <f t="shared" si="8"/>
        <v>890.66666666666663</v>
      </c>
      <c r="BA50" s="55" t="s">
        <v>255</v>
      </c>
      <c r="BB50" s="55" t="s">
        <v>255</v>
      </c>
      <c r="BC50" s="20">
        <f t="shared" si="8"/>
        <v>1035.6666666666667</v>
      </c>
      <c r="BD50" s="20">
        <f t="shared" si="8"/>
        <v>944.5</v>
      </c>
      <c r="BE50" s="20">
        <f t="shared" si="8"/>
        <v>572.66666666666663</v>
      </c>
      <c r="BF50" s="20">
        <f t="shared" si="8"/>
        <v>803.66666666666663</v>
      </c>
      <c r="BG50" s="55" t="s">
        <v>255</v>
      </c>
      <c r="BH50" s="20">
        <f t="shared" si="8"/>
        <v>855.33333333333337</v>
      </c>
      <c r="BI50" s="20">
        <f t="shared" si="8"/>
        <v>774.66666666666663</v>
      </c>
      <c r="BJ50" s="20">
        <f t="shared" si="8"/>
        <v>1170.5</v>
      </c>
      <c r="BK50" s="20">
        <f t="shared" si="8"/>
        <v>812.33333333333337</v>
      </c>
      <c r="BL50" s="20">
        <f t="shared" si="8"/>
        <v>1180.6666666666667</v>
      </c>
      <c r="BM50" s="20">
        <f t="shared" si="8"/>
        <v>698.66666666666663</v>
      </c>
      <c r="BN50" s="20">
        <f t="shared" si="8"/>
        <v>1472.3333333333333</v>
      </c>
      <c r="BO50" s="20">
        <f t="shared" si="8"/>
        <v>1532.3333333333333</v>
      </c>
    </row>
    <row r="51" spans="2:76" x14ac:dyDescent="0.2">
      <c r="B51" s="56">
        <v>2012</v>
      </c>
      <c r="C51" s="20">
        <f>AVERAGE(C28:C30)</f>
        <v>234.33333333333334</v>
      </c>
      <c r="D51" s="20">
        <f t="shared" ref="D51:BO51" si="9">AVERAGE(D28:D30)</f>
        <v>1531.6666666666667</v>
      </c>
      <c r="E51" s="20">
        <f t="shared" si="9"/>
        <v>1557.6666666666667</v>
      </c>
      <c r="F51" s="20">
        <f t="shared" si="9"/>
        <v>2216</v>
      </c>
      <c r="G51" s="20">
        <f t="shared" si="9"/>
        <v>2205.6666666666665</v>
      </c>
      <c r="H51" s="20">
        <f t="shared" si="9"/>
        <v>736.66666666666663</v>
      </c>
      <c r="I51" s="20">
        <f t="shared" si="9"/>
        <v>620</v>
      </c>
      <c r="J51" s="20">
        <f t="shared" si="9"/>
        <v>565</v>
      </c>
      <c r="K51" s="20">
        <f t="shared" si="9"/>
        <v>531.33333333333337</v>
      </c>
      <c r="L51" s="20">
        <f t="shared" si="9"/>
        <v>880</v>
      </c>
      <c r="M51" s="20">
        <f t="shared" si="9"/>
        <v>629.33333333333337</v>
      </c>
      <c r="N51" s="20">
        <f t="shared" si="9"/>
        <v>1044.5</v>
      </c>
      <c r="O51" s="20">
        <f t="shared" si="9"/>
        <v>391</v>
      </c>
      <c r="P51" s="20">
        <f t="shared" si="9"/>
        <v>1188</v>
      </c>
      <c r="Q51" s="20">
        <f t="shared" si="9"/>
        <v>1419.3333333333333</v>
      </c>
      <c r="R51" s="20">
        <f t="shared" si="9"/>
        <v>1026</v>
      </c>
      <c r="S51" s="20">
        <f t="shared" si="9"/>
        <v>1637</v>
      </c>
      <c r="T51" s="20">
        <f t="shared" si="9"/>
        <v>1239.3333333333333</v>
      </c>
      <c r="U51" s="20">
        <f t="shared" si="9"/>
        <v>1073</v>
      </c>
      <c r="V51" s="20">
        <f t="shared" si="9"/>
        <v>1684.3333333333333</v>
      </c>
      <c r="W51" s="20">
        <f t="shared" si="9"/>
        <v>2442.6666666666665</v>
      </c>
      <c r="X51" s="20">
        <f t="shared" si="9"/>
        <v>2087.5</v>
      </c>
      <c r="Y51" s="20">
        <f t="shared" si="9"/>
        <v>429.33333333333331</v>
      </c>
      <c r="Z51" s="20">
        <f t="shared" si="9"/>
        <v>668</v>
      </c>
      <c r="AA51" s="20">
        <f t="shared" si="9"/>
        <v>1143.6666666666667</v>
      </c>
      <c r="AB51" s="20">
        <f t="shared" si="9"/>
        <v>802.66666666666663</v>
      </c>
      <c r="AC51" s="20">
        <f t="shared" si="9"/>
        <v>893</v>
      </c>
      <c r="AD51" s="20">
        <f t="shared" si="9"/>
        <v>1111.6666666666667</v>
      </c>
      <c r="AE51" s="20">
        <f t="shared" si="9"/>
        <v>943.66666666666663</v>
      </c>
      <c r="AF51" s="20">
        <f t="shared" si="9"/>
        <v>797</v>
      </c>
      <c r="AG51" s="20">
        <f t="shared" si="9"/>
        <v>1093.6666666666667</v>
      </c>
      <c r="AH51" s="20">
        <f t="shared" si="9"/>
        <v>1827</v>
      </c>
      <c r="AI51" s="20">
        <f t="shared" si="9"/>
        <v>546</v>
      </c>
      <c r="AJ51" s="20">
        <f t="shared" si="9"/>
        <v>434.33333333333331</v>
      </c>
      <c r="AK51" s="20">
        <f t="shared" si="9"/>
        <v>597.66666666666663</v>
      </c>
      <c r="AL51" s="20">
        <f t="shared" si="9"/>
        <v>936</v>
      </c>
      <c r="AM51" s="20">
        <f t="shared" si="9"/>
        <v>789</v>
      </c>
      <c r="AN51" s="20">
        <f t="shared" si="9"/>
        <v>1134.3333333333333</v>
      </c>
      <c r="AO51" s="20">
        <f t="shared" si="9"/>
        <v>2345</v>
      </c>
      <c r="AP51" s="20">
        <f t="shared" si="9"/>
        <v>1783.6666666666667</v>
      </c>
      <c r="AQ51" s="20">
        <f t="shared" si="9"/>
        <v>962.33333333333337</v>
      </c>
      <c r="AR51" s="20">
        <f t="shared" si="9"/>
        <v>1294.6666666666667</v>
      </c>
      <c r="AS51" s="20">
        <f t="shared" si="9"/>
        <v>1297.6666666666667</v>
      </c>
      <c r="AT51" s="20">
        <f t="shared" si="9"/>
        <v>1440.3333333333333</v>
      </c>
      <c r="AU51" s="20">
        <f t="shared" si="9"/>
        <v>1061.3333333333333</v>
      </c>
      <c r="AV51" s="20">
        <f t="shared" si="9"/>
        <v>479</v>
      </c>
      <c r="AW51" s="20">
        <f t="shared" si="9"/>
        <v>557.33333333333337</v>
      </c>
      <c r="AX51" s="20">
        <f t="shared" si="9"/>
        <v>356.66666666666669</v>
      </c>
      <c r="AY51" s="20">
        <f t="shared" si="9"/>
        <v>509</v>
      </c>
      <c r="AZ51" s="20">
        <f t="shared" si="9"/>
        <v>877.66666666666663</v>
      </c>
      <c r="BA51" s="55" t="s">
        <v>255</v>
      </c>
      <c r="BB51" s="55" t="s">
        <v>255</v>
      </c>
      <c r="BC51" s="20">
        <f t="shared" si="9"/>
        <v>894.33333333333337</v>
      </c>
      <c r="BD51" s="20">
        <f t="shared" si="9"/>
        <v>944</v>
      </c>
      <c r="BE51" s="20">
        <f t="shared" si="9"/>
        <v>618.33333333333337</v>
      </c>
      <c r="BF51" s="20">
        <f t="shared" si="9"/>
        <v>758.66666666666663</v>
      </c>
      <c r="BG51" s="55" t="s">
        <v>255</v>
      </c>
      <c r="BH51" s="20">
        <f t="shared" si="9"/>
        <v>805.33333333333337</v>
      </c>
      <c r="BI51" s="20">
        <f t="shared" si="9"/>
        <v>746.66666666666663</v>
      </c>
      <c r="BJ51" s="20">
        <f t="shared" si="9"/>
        <v>1134.6666666666667</v>
      </c>
      <c r="BK51" s="20">
        <f t="shared" si="9"/>
        <v>779</v>
      </c>
      <c r="BL51" s="20">
        <f t="shared" si="9"/>
        <v>1162</v>
      </c>
      <c r="BM51" s="20">
        <f t="shared" si="9"/>
        <v>678</v>
      </c>
      <c r="BN51" s="20">
        <f t="shared" si="9"/>
        <v>1401</v>
      </c>
      <c r="BO51" s="20">
        <f t="shared" si="9"/>
        <v>1366</v>
      </c>
    </row>
    <row r="52" spans="2:76" x14ac:dyDescent="0.2">
      <c r="B52" s="56">
        <v>2013</v>
      </c>
      <c r="C52" s="20">
        <f t="shared" ref="C52:W52" si="10">AVERAGE(C31:C33)</f>
        <v>244</v>
      </c>
      <c r="D52" s="20">
        <f t="shared" si="10"/>
        <v>1522.6666666666667</v>
      </c>
      <c r="E52" s="20">
        <f t="shared" si="10"/>
        <v>1429.3333333333333</v>
      </c>
      <c r="F52" s="20">
        <f t="shared" si="10"/>
        <v>1819</v>
      </c>
      <c r="G52" s="20">
        <f t="shared" si="10"/>
        <v>2282</v>
      </c>
      <c r="H52" s="20">
        <f t="shared" si="10"/>
        <v>744.66666666666663</v>
      </c>
      <c r="I52" s="20">
        <f t="shared" si="10"/>
        <v>606.66666666666663</v>
      </c>
      <c r="J52" s="20">
        <f t="shared" si="10"/>
        <v>554.33333333333337</v>
      </c>
      <c r="K52" s="20">
        <f t="shared" si="10"/>
        <v>522.66666666666663</v>
      </c>
      <c r="L52" s="20">
        <f t="shared" si="10"/>
        <v>873</v>
      </c>
      <c r="M52" s="20">
        <f t="shared" si="10"/>
        <v>939</v>
      </c>
      <c r="N52" s="20">
        <f t="shared" si="10"/>
        <v>857</v>
      </c>
      <c r="O52" s="20">
        <f t="shared" si="10"/>
        <v>402.33333333333331</v>
      </c>
      <c r="P52" s="20">
        <f t="shared" si="10"/>
        <v>1094.5</v>
      </c>
      <c r="Q52" s="20">
        <f t="shared" si="10"/>
        <v>1354</v>
      </c>
      <c r="R52" s="20">
        <f t="shared" si="10"/>
        <v>1029.6666666666667</v>
      </c>
      <c r="S52" s="20">
        <f t="shared" si="10"/>
        <v>1829</v>
      </c>
      <c r="T52" s="20">
        <f t="shared" si="10"/>
        <v>1223</v>
      </c>
      <c r="U52" s="20">
        <f t="shared" si="10"/>
        <v>1040.6666666666667</v>
      </c>
      <c r="V52" s="20">
        <f t="shared" si="10"/>
        <v>1660.3333333333333</v>
      </c>
      <c r="W52" s="20">
        <f t="shared" si="10"/>
        <v>2369.3333333333335</v>
      </c>
      <c r="X52" s="55" t="s">
        <v>255</v>
      </c>
      <c r="Y52" s="20">
        <f t="shared" ref="Y52:AE52" si="11">AVERAGE(Y31:Y33)</f>
        <v>668.66666666666663</v>
      </c>
      <c r="Z52" s="20">
        <f t="shared" si="11"/>
        <v>745.33333333333337</v>
      </c>
      <c r="AA52" s="20">
        <f t="shared" si="11"/>
        <v>1078.6666666666667</v>
      </c>
      <c r="AB52" s="20">
        <f t="shared" si="11"/>
        <v>824</v>
      </c>
      <c r="AC52" s="20">
        <f t="shared" si="11"/>
        <v>812</v>
      </c>
      <c r="AD52" s="20">
        <f t="shared" si="11"/>
        <v>1080.6666666666667</v>
      </c>
      <c r="AE52" s="20">
        <f t="shared" si="11"/>
        <v>858.33333333333337</v>
      </c>
      <c r="AF52" s="55" t="s">
        <v>255</v>
      </c>
      <c r="AG52" s="20">
        <f t="shared" ref="AG52:BA52" si="12">AVERAGE(AG31:AG33)</f>
        <v>1117.3333333333333</v>
      </c>
      <c r="AH52" s="20">
        <f t="shared" si="12"/>
        <v>1836.3333333333333</v>
      </c>
      <c r="AI52" s="20">
        <f t="shared" si="12"/>
        <v>570</v>
      </c>
      <c r="AJ52" s="20">
        <f t="shared" si="12"/>
        <v>436.66666666666669</v>
      </c>
      <c r="AK52" s="20">
        <f t="shared" si="12"/>
        <v>575.66666666666663</v>
      </c>
      <c r="AL52" s="20">
        <f t="shared" si="12"/>
        <v>1012.6666666666666</v>
      </c>
      <c r="AM52" s="20">
        <f t="shared" si="12"/>
        <v>792.66666666666663</v>
      </c>
      <c r="AN52" s="20">
        <f t="shared" si="12"/>
        <v>1100.6666666666667</v>
      </c>
      <c r="AO52" s="20">
        <f t="shared" si="12"/>
        <v>2323.6666666666665</v>
      </c>
      <c r="AP52" s="20">
        <f t="shared" si="12"/>
        <v>1715.3333333333333</v>
      </c>
      <c r="AQ52" s="20">
        <f t="shared" si="12"/>
        <v>940.66666666666663</v>
      </c>
      <c r="AR52" s="20">
        <f t="shared" si="12"/>
        <v>1246</v>
      </c>
      <c r="AS52" s="20">
        <f t="shared" si="12"/>
        <v>1282.3333333333333</v>
      </c>
      <c r="AT52" s="20">
        <f t="shared" si="12"/>
        <v>1426</v>
      </c>
      <c r="AU52" s="20">
        <f t="shared" si="12"/>
        <v>1032.6666666666667</v>
      </c>
      <c r="AV52" s="20">
        <f t="shared" si="12"/>
        <v>484</v>
      </c>
      <c r="AW52" s="20">
        <f t="shared" si="12"/>
        <v>538</v>
      </c>
      <c r="AX52" s="20">
        <f t="shared" si="12"/>
        <v>348</v>
      </c>
      <c r="AY52" s="20">
        <f t="shared" si="12"/>
        <v>490</v>
      </c>
      <c r="AZ52" s="20">
        <f t="shared" si="12"/>
        <v>890.33333333333337</v>
      </c>
      <c r="BA52" s="20">
        <f t="shared" si="12"/>
        <v>1121</v>
      </c>
      <c r="BB52" s="55" t="s">
        <v>255</v>
      </c>
      <c r="BC52" s="20">
        <f>AVERAGE(BC31:BC33)</f>
        <v>733.66666666666663</v>
      </c>
      <c r="BD52" s="20">
        <f>AVERAGE(BD31:BD33)</f>
        <v>978</v>
      </c>
      <c r="BE52" s="20">
        <f>AVERAGE(BE31:BE33)</f>
        <v>629</v>
      </c>
      <c r="BF52" s="20">
        <f>AVERAGE(BF31:BF33)</f>
        <v>711.66666666666663</v>
      </c>
      <c r="BG52" s="55" t="s">
        <v>255</v>
      </c>
      <c r="BH52" s="20">
        <f t="shared" ref="BH52:BO52" si="13">AVERAGE(BH31:BH33)</f>
        <v>743.66666666666663</v>
      </c>
      <c r="BI52" s="20">
        <f t="shared" si="13"/>
        <v>698</v>
      </c>
      <c r="BJ52" s="20">
        <f t="shared" si="13"/>
        <v>1107.6666666666667</v>
      </c>
      <c r="BK52" s="20">
        <f t="shared" si="13"/>
        <v>755.66666666666663</v>
      </c>
      <c r="BL52" s="20">
        <f t="shared" si="13"/>
        <v>1158.3333333333333</v>
      </c>
      <c r="BM52" s="20">
        <f t="shared" si="13"/>
        <v>682</v>
      </c>
      <c r="BN52" s="20">
        <f t="shared" si="13"/>
        <v>1405.6666666666667</v>
      </c>
      <c r="BO52" s="20">
        <f t="shared" si="13"/>
        <v>1461</v>
      </c>
    </row>
    <row r="53" spans="2:76" x14ac:dyDescent="0.2">
      <c r="B53" s="56">
        <v>2014</v>
      </c>
      <c r="C53" s="20">
        <f>AVERAGE(C34:C36)</f>
        <v>224.66666666666666</v>
      </c>
      <c r="D53" s="20">
        <f t="shared" ref="D53:BO53" si="14">AVERAGE(D34:D36)</f>
        <v>1525.3333333333333</v>
      </c>
      <c r="E53" s="20">
        <f t="shared" si="14"/>
        <v>1408.6666666666667</v>
      </c>
      <c r="F53" s="20">
        <f t="shared" si="14"/>
        <v>1681.3333333333333</v>
      </c>
      <c r="G53" s="20">
        <f t="shared" si="14"/>
        <v>2308</v>
      </c>
      <c r="H53" s="20">
        <f t="shared" si="14"/>
        <v>735.33333333333337</v>
      </c>
      <c r="I53" s="20">
        <f t="shared" si="14"/>
        <v>603.33333333333337</v>
      </c>
      <c r="J53" s="20">
        <f t="shared" si="14"/>
        <v>539</v>
      </c>
      <c r="K53" s="20">
        <f t="shared" si="14"/>
        <v>519.66666666666663</v>
      </c>
      <c r="L53" s="20">
        <f t="shared" si="14"/>
        <v>851.5</v>
      </c>
      <c r="M53" s="20">
        <f t="shared" si="14"/>
        <v>133</v>
      </c>
      <c r="N53" s="20">
        <f t="shared" si="14"/>
        <v>1007</v>
      </c>
      <c r="O53" s="20">
        <f t="shared" si="14"/>
        <v>401</v>
      </c>
      <c r="P53" s="20">
        <f t="shared" si="14"/>
        <v>1066.3333333333333</v>
      </c>
      <c r="Q53" s="20">
        <f t="shared" si="14"/>
        <v>1369.3333333333333</v>
      </c>
      <c r="R53" s="20">
        <f t="shared" si="14"/>
        <v>1038.6666666666667</v>
      </c>
      <c r="S53" s="20">
        <f t="shared" si="14"/>
        <v>1852.3333333333333</v>
      </c>
      <c r="T53" s="20">
        <f t="shared" si="14"/>
        <v>1209.6666666666667</v>
      </c>
      <c r="U53" s="20">
        <f t="shared" si="14"/>
        <v>1100.6666666666667</v>
      </c>
      <c r="V53" s="20">
        <f t="shared" si="14"/>
        <v>1658.3333333333333</v>
      </c>
      <c r="W53" s="20">
        <f t="shared" si="14"/>
        <v>2329.3333333333335</v>
      </c>
      <c r="X53" s="20">
        <f t="shared" si="14"/>
        <v>1069</v>
      </c>
      <c r="Y53" s="20">
        <f t="shared" si="14"/>
        <v>721.33333333333337</v>
      </c>
      <c r="Z53" s="20">
        <f t="shared" si="14"/>
        <v>777.33333333333337</v>
      </c>
      <c r="AA53" s="20">
        <f t="shared" si="14"/>
        <v>1063.5</v>
      </c>
      <c r="AB53" s="20">
        <f t="shared" si="14"/>
        <v>813</v>
      </c>
      <c r="AC53" s="20">
        <f t="shared" si="14"/>
        <v>787.33333333333337</v>
      </c>
      <c r="AD53" s="20">
        <f t="shared" si="14"/>
        <v>1066.6666666666667</v>
      </c>
      <c r="AE53" s="20">
        <f t="shared" si="14"/>
        <v>853.33333333333337</v>
      </c>
      <c r="AF53" s="20">
        <f t="shared" si="14"/>
        <v>309</v>
      </c>
      <c r="AG53" s="20">
        <f t="shared" si="14"/>
        <v>1270</v>
      </c>
      <c r="AH53" s="20">
        <f t="shared" si="14"/>
        <v>1803.6666666666667</v>
      </c>
      <c r="AI53" s="20">
        <f t="shared" si="14"/>
        <v>585</v>
      </c>
      <c r="AJ53" s="20">
        <f t="shared" si="14"/>
        <v>418</v>
      </c>
      <c r="AK53" s="20">
        <f t="shared" si="14"/>
        <v>528.33333333333337</v>
      </c>
      <c r="AL53" s="20">
        <f t="shared" si="14"/>
        <v>1015.3333333333334</v>
      </c>
      <c r="AM53" s="20">
        <f t="shared" si="14"/>
        <v>796</v>
      </c>
      <c r="AN53" s="20">
        <f t="shared" si="14"/>
        <v>1080.3333333333333</v>
      </c>
      <c r="AO53" s="20">
        <f t="shared" si="14"/>
        <v>2308.6666666666665</v>
      </c>
      <c r="AP53" s="20">
        <f t="shared" si="14"/>
        <v>1715.6666666666667</v>
      </c>
      <c r="AQ53" s="20">
        <f t="shared" si="14"/>
        <v>946.66666666666663</v>
      </c>
      <c r="AR53" s="20">
        <f t="shared" si="14"/>
        <v>1250.3333333333333</v>
      </c>
      <c r="AS53" s="20">
        <f t="shared" si="14"/>
        <v>1299.3333333333333</v>
      </c>
      <c r="AT53" s="20">
        <f t="shared" si="14"/>
        <v>1414.3333333333333</v>
      </c>
      <c r="AU53" s="20">
        <f t="shared" si="14"/>
        <v>1021.6666666666666</v>
      </c>
      <c r="AV53" s="20">
        <f t="shared" si="14"/>
        <v>489.33333333333331</v>
      </c>
      <c r="AW53" s="20">
        <f t="shared" si="14"/>
        <v>543.66666666666663</v>
      </c>
      <c r="AX53" s="20">
        <f t="shared" si="14"/>
        <v>337.66666666666669</v>
      </c>
      <c r="AY53" s="20">
        <f t="shared" si="14"/>
        <v>494</v>
      </c>
      <c r="AZ53" s="20">
        <f t="shared" si="14"/>
        <v>888.33333333333337</v>
      </c>
      <c r="BA53" s="20">
        <f t="shared" si="14"/>
        <v>1298</v>
      </c>
      <c r="BB53" s="55" t="s">
        <v>255</v>
      </c>
      <c r="BC53" s="20">
        <f t="shared" si="14"/>
        <v>662</v>
      </c>
      <c r="BD53" s="20">
        <f t="shared" si="14"/>
        <v>919</v>
      </c>
      <c r="BE53" s="20">
        <f t="shared" si="14"/>
        <v>351</v>
      </c>
      <c r="BF53" s="20">
        <f t="shared" si="14"/>
        <v>640.33333333333337</v>
      </c>
      <c r="BG53" s="55" t="s">
        <v>255</v>
      </c>
      <c r="BH53" s="20">
        <f t="shared" si="14"/>
        <v>754</v>
      </c>
      <c r="BI53" s="55" t="s">
        <v>255</v>
      </c>
      <c r="BJ53" s="20">
        <f t="shared" si="14"/>
        <v>1100</v>
      </c>
      <c r="BK53" s="20">
        <f t="shared" si="14"/>
        <v>764.33333333333337</v>
      </c>
      <c r="BL53" s="20">
        <f t="shared" si="14"/>
        <v>1158.6666666666667</v>
      </c>
      <c r="BM53" s="20">
        <f t="shared" si="14"/>
        <v>673.66666666666663</v>
      </c>
      <c r="BN53" s="20">
        <f t="shared" si="14"/>
        <v>1339.6666666666667</v>
      </c>
      <c r="BO53" s="20">
        <f t="shared" si="14"/>
        <v>1600.6666666666667</v>
      </c>
    </row>
    <row r="54" spans="2:76" x14ac:dyDescent="0.2">
      <c r="B54" s="56">
        <v>2015</v>
      </c>
      <c r="C54" s="20">
        <f>AVERAGE(C37:C39)</f>
        <v>180.66666666666666</v>
      </c>
      <c r="D54" s="20">
        <f t="shared" ref="D54:BO54" si="15">AVERAGE(D37:D39)</f>
        <v>1513</v>
      </c>
      <c r="E54" s="20">
        <f t="shared" si="15"/>
        <v>1368.6666666666667</v>
      </c>
      <c r="F54" s="20">
        <f t="shared" si="15"/>
        <v>1893.6666666666667</v>
      </c>
      <c r="G54" s="20">
        <f t="shared" si="15"/>
        <v>2307.6666666666665</v>
      </c>
      <c r="H54" s="20">
        <f t="shared" si="15"/>
        <v>689.33333333333337</v>
      </c>
      <c r="I54" s="20">
        <f t="shared" si="15"/>
        <v>569.66666666666663</v>
      </c>
      <c r="J54" s="20">
        <f t="shared" si="15"/>
        <v>516</v>
      </c>
      <c r="K54" s="20">
        <f t="shared" si="15"/>
        <v>526.33333333333337</v>
      </c>
      <c r="L54" s="20">
        <f t="shared" si="15"/>
        <v>980.66666666666663</v>
      </c>
      <c r="M54" s="20">
        <f t="shared" si="15"/>
        <v>790.5</v>
      </c>
      <c r="N54" s="20"/>
      <c r="O54" s="20">
        <f t="shared" si="15"/>
        <v>416.66666666666669</v>
      </c>
      <c r="P54" s="20">
        <f t="shared" si="15"/>
        <v>1042</v>
      </c>
      <c r="Q54" s="20">
        <f t="shared" si="15"/>
        <v>1314</v>
      </c>
      <c r="R54" s="20">
        <f t="shared" si="15"/>
        <v>1003.5</v>
      </c>
      <c r="S54" s="20">
        <f t="shared" si="15"/>
        <v>1900.6666666666667</v>
      </c>
      <c r="T54" s="20">
        <f t="shared" si="15"/>
        <v>1234</v>
      </c>
      <c r="U54" s="20">
        <f t="shared" si="15"/>
        <v>1120.6666666666667</v>
      </c>
      <c r="V54" s="20">
        <f t="shared" si="15"/>
        <v>1662.3333333333333</v>
      </c>
      <c r="W54" s="20">
        <f t="shared" si="15"/>
        <v>2368.3333333333335</v>
      </c>
      <c r="X54" s="20">
        <f t="shared" si="15"/>
        <v>1252</v>
      </c>
      <c r="Y54" s="20">
        <f t="shared" si="15"/>
        <v>750</v>
      </c>
      <c r="Z54" s="20">
        <f t="shared" si="15"/>
        <v>788.66666666666663</v>
      </c>
      <c r="AA54" s="20">
        <f t="shared" si="15"/>
        <v>1046</v>
      </c>
      <c r="AB54" s="20">
        <f t="shared" si="15"/>
        <v>838.33333333333337</v>
      </c>
      <c r="AC54" s="20">
        <f t="shared" si="15"/>
        <v>697.33333333333337</v>
      </c>
      <c r="AD54" s="20">
        <f t="shared" si="15"/>
        <v>1011.6666666666666</v>
      </c>
      <c r="AE54" s="20">
        <f t="shared" si="15"/>
        <v>773</v>
      </c>
      <c r="AF54" s="20">
        <f t="shared" si="15"/>
        <v>649.5</v>
      </c>
      <c r="AG54" s="20">
        <f t="shared" si="15"/>
        <v>1135.6666666666667</v>
      </c>
      <c r="AH54" s="20">
        <f t="shared" si="15"/>
        <v>1711.5</v>
      </c>
      <c r="AI54" s="20"/>
      <c r="AJ54" s="20">
        <f t="shared" si="15"/>
        <v>445.66666666666669</v>
      </c>
      <c r="AK54" s="20">
        <f t="shared" si="15"/>
        <v>540.66666666666663</v>
      </c>
      <c r="AL54" s="20">
        <f t="shared" si="15"/>
        <v>1051.3333333333333</v>
      </c>
      <c r="AM54" s="20">
        <f t="shared" si="15"/>
        <v>797.66666666666663</v>
      </c>
      <c r="AN54" s="20">
        <f t="shared" si="15"/>
        <v>1094.3333333333333</v>
      </c>
      <c r="AO54" s="20">
        <f t="shared" si="15"/>
        <v>2273.6666666666665</v>
      </c>
      <c r="AP54" s="20">
        <f t="shared" si="15"/>
        <v>1644</v>
      </c>
      <c r="AQ54" s="20">
        <f t="shared" si="15"/>
        <v>932.33333333333337</v>
      </c>
      <c r="AR54" s="20">
        <f t="shared" si="15"/>
        <v>1284.6666666666667</v>
      </c>
      <c r="AS54" s="20">
        <f t="shared" si="15"/>
        <v>1288</v>
      </c>
      <c r="AT54" s="20">
        <f t="shared" si="15"/>
        <v>1392.6666666666667</v>
      </c>
      <c r="AU54" s="20">
        <f t="shared" si="15"/>
        <v>1003.6666666666666</v>
      </c>
      <c r="AV54" s="20">
        <f t="shared" si="15"/>
        <v>505</v>
      </c>
      <c r="AW54" s="20">
        <f t="shared" si="15"/>
        <v>533.33333333333337</v>
      </c>
      <c r="AX54" s="20">
        <f t="shared" si="15"/>
        <v>324.33333333333331</v>
      </c>
      <c r="AY54" s="20">
        <f t="shared" si="15"/>
        <v>497</v>
      </c>
      <c r="AZ54" s="20">
        <f t="shared" si="15"/>
        <v>862</v>
      </c>
      <c r="BA54" s="20">
        <f t="shared" si="15"/>
        <v>1312</v>
      </c>
      <c r="BB54" s="20">
        <f t="shared" si="15"/>
        <v>1177.3333333333333</v>
      </c>
      <c r="BC54" s="20">
        <f t="shared" si="15"/>
        <v>625.33333333333337</v>
      </c>
      <c r="BD54" s="20">
        <f t="shared" si="15"/>
        <v>930.33333333333337</v>
      </c>
      <c r="BE54" s="20">
        <f t="shared" si="15"/>
        <v>462</v>
      </c>
      <c r="BF54" s="20">
        <f t="shared" si="15"/>
        <v>607</v>
      </c>
      <c r="BG54" s="20">
        <f t="shared" si="15"/>
        <v>449.5</v>
      </c>
      <c r="BH54" s="20">
        <f t="shared" si="15"/>
        <v>757.66666666666663</v>
      </c>
      <c r="BI54" s="20">
        <f t="shared" si="15"/>
        <v>574.5</v>
      </c>
      <c r="BJ54" s="20">
        <f t="shared" si="15"/>
        <v>1161</v>
      </c>
      <c r="BK54" s="20">
        <f t="shared" si="15"/>
        <v>812</v>
      </c>
      <c r="BL54" s="20">
        <f t="shared" si="15"/>
        <v>1169</v>
      </c>
      <c r="BM54" s="20">
        <f t="shared" si="15"/>
        <v>674.33333333333337</v>
      </c>
      <c r="BN54" s="20">
        <f t="shared" si="15"/>
        <v>1363.6666666666667</v>
      </c>
      <c r="BO54" s="20">
        <f t="shared" si="15"/>
        <v>1346</v>
      </c>
    </row>
    <row r="55" spans="2:76" x14ac:dyDescent="0.2">
      <c r="B55" s="56">
        <v>2016</v>
      </c>
      <c r="C55" s="20">
        <f>AVERAGE(C40:C42)</f>
        <v>159</v>
      </c>
      <c r="D55" s="20">
        <f t="shared" ref="D55:BO55" si="16">AVERAGE(D40:D42)</f>
        <v>1545.6666666666667</v>
      </c>
      <c r="E55" s="20">
        <f t="shared" si="16"/>
        <v>1297.3333333333333</v>
      </c>
      <c r="F55" s="20">
        <f t="shared" si="16"/>
        <v>2007.6666666666667</v>
      </c>
      <c r="G55" s="20">
        <f t="shared" si="16"/>
        <v>2295.6666666666665</v>
      </c>
      <c r="H55" s="20">
        <f t="shared" si="16"/>
        <v>558</v>
      </c>
      <c r="I55" s="20">
        <f t="shared" si="16"/>
        <v>570.66666666666663</v>
      </c>
      <c r="J55" s="20">
        <f t="shared" si="16"/>
        <v>527</v>
      </c>
      <c r="K55" s="20">
        <f t="shared" si="16"/>
        <v>517</v>
      </c>
      <c r="L55" s="20">
        <f t="shared" si="16"/>
        <v>1026.6666666666667</v>
      </c>
      <c r="M55" s="20">
        <f t="shared" si="16"/>
        <v>822.66666666666663</v>
      </c>
      <c r="N55" s="20">
        <f t="shared" si="16"/>
        <v>1118</v>
      </c>
      <c r="O55" s="20">
        <f t="shared" si="16"/>
        <v>450</v>
      </c>
      <c r="P55" s="20"/>
      <c r="Q55" s="20">
        <f t="shared" si="16"/>
        <v>1094.5</v>
      </c>
      <c r="R55" s="20"/>
      <c r="S55" s="20">
        <f t="shared" si="16"/>
        <v>2319</v>
      </c>
      <c r="T55" s="20">
        <f t="shared" si="16"/>
        <v>1237.3333333333333</v>
      </c>
      <c r="U55" s="20">
        <f t="shared" si="16"/>
        <v>1161</v>
      </c>
      <c r="V55" s="20">
        <f t="shared" si="16"/>
        <v>1636.3333333333333</v>
      </c>
      <c r="W55" s="20">
        <f t="shared" si="16"/>
        <v>2303.6666666666665</v>
      </c>
      <c r="X55" s="20">
        <f t="shared" si="16"/>
        <v>1845</v>
      </c>
      <c r="Y55" s="20">
        <f t="shared" si="16"/>
        <v>771.66666666666663</v>
      </c>
      <c r="Z55" s="20">
        <f t="shared" si="16"/>
        <v>807.66666666666663</v>
      </c>
      <c r="AA55" s="20">
        <f t="shared" si="16"/>
        <v>1067.3333333333333</v>
      </c>
      <c r="AB55" s="20">
        <f t="shared" si="16"/>
        <v>853.33333333333337</v>
      </c>
      <c r="AC55" s="20">
        <f t="shared" si="16"/>
        <v>766</v>
      </c>
      <c r="AD55" s="20">
        <f t="shared" si="16"/>
        <v>869.66666666666663</v>
      </c>
      <c r="AE55" s="20">
        <f t="shared" si="16"/>
        <v>640.66666666666663</v>
      </c>
      <c r="AF55" s="20">
        <f t="shared" si="16"/>
        <v>757.66666666666663</v>
      </c>
      <c r="AG55" s="20">
        <f t="shared" si="16"/>
        <v>1242.3333333333333</v>
      </c>
      <c r="AH55" s="20">
        <f t="shared" si="16"/>
        <v>1783</v>
      </c>
      <c r="AI55" s="20">
        <f t="shared" si="16"/>
        <v>691.5</v>
      </c>
      <c r="AJ55" s="20">
        <f t="shared" si="16"/>
        <v>562.66666666666663</v>
      </c>
      <c r="AK55" s="20">
        <f t="shared" si="16"/>
        <v>605.66666666666663</v>
      </c>
      <c r="AL55" s="20">
        <f t="shared" si="16"/>
        <v>1218</v>
      </c>
      <c r="AM55" s="20">
        <f t="shared" si="16"/>
        <v>807</v>
      </c>
      <c r="AN55" s="20">
        <f t="shared" si="16"/>
        <v>1124</v>
      </c>
      <c r="AO55" s="20">
        <f t="shared" si="16"/>
        <v>2255</v>
      </c>
      <c r="AP55" s="20">
        <f t="shared" si="16"/>
        <v>1716.3333333333333</v>
      </c>
      <c r="AQ55" s="20">
        <f t="shared" si="16"/>
        <v>890.66666666666663</v>
      </c>
      <c r="AR55" s="20">
        <f t="shared" si="16"/>
        <v>1333.6666666666667</v>
      </c>
      <c r="AS55" s="20">
        <f t="shared" si="16"/>
        <v>1301.6666666666667</v>
      </c>
      <c r="AT55" s="20">
        <f t="shared" si="16"/>
        <v>1341.6666666666667</v>
      </c>
      <c r="AU55" s="20">
        <f t="shared" si="16"/>
        <v>973.33333333333337</v>
      </c>
      <c r="AV55" s="20">
        <f t="shared" si="16"/>
        <v>499.66666666666669</v>
      </c>
      <c r="AW55" s="20">
        <f t="shared" si="16"/>
        <v>540</v>
      </c>
      <c r="AX55" s="20">
        <f t="shared" si="16"/>
        <v>315.33333333333331</v>
      </c>
      <c r="AY55" s="20">
        <f t="shared" si="16"/>
        <v>516.33333333333337</v>
      </c>
      <c r="AZ55" s="20">
        <f t="shared" si="16"/>
        <v>894</v>
      </c>
      <c r="BA55" s="20">
        <f t="shared" si="16"/>
        <v>1421.6666666666667</v>
      </c>
      <c r="BB55" s="20">
        <f t="shared" si="16"/>
        <v>1212.3333333333333</v>
      </c>
      <c r="BC55" s="20">
        <f t="shared" si="16"/>
        <v>597</v>
      </c>
      <c r="BD55" s="20">
        <f t="shared" si="16"/>
        <v>996.66666666666663</v>
      </c>
      <c r="BE55" s="20">
        <f t="shared" si="16"/>
        <v>476.66666666666669</v>
      </c>
      <c r="BF55" s="20">
        <f t="shared" si="16"/>
        <v>591.33333333333337</v>
      </c>
      <c r="BG55" s="20">
        <f t="shared" si="16"/>
        <v>490.33333333333331</v>
      </c>
      <c r="BH55" s="20">
        <f t="shared" si="16"/>
        <v>781.33333333333337</v>
      </c>
      <c r="BI55" s="20">
        <f t="shared" si="16"/>
        <v>381</v>
      </c>
      <c r="BJ55" s="20">
        <f t="shared" si="16"/>
        <v>1266.3333333333333</v>
      </c>
      <c r="BK55" s="20">
        <f t="shared" si="16"/>
        <v>648.66666666666663</v>
      </c>
      <c r="BL55" s="20"/>
      <c r="BM55" s="20">
        <f t="shared" si="16"/>
        <v>660</v>
      </c>
      <c r="BN55" s="20">
        <f t="shared" si="16"/>
        <v>1420</v>
      </c>
      <c r="BO55" s="20">
        <f t="shared" si="16"/>
        <v>1333</v>
      </c>
    </row>
    <row r="56" spans="2:76" x14ac:dyDescent="0.2">
      <c r="C56" s="20"/>
      <c r="D56" s="20"/>
      <c r="O56" s="20"/>
      <c r="S56" s="20"/>
      <c r="AQ56" s="20"/>
      <c r="BH56" s="20"/>
      <c r="BJ56" s="20"/>
    </row>
    <row r="57" spans="2:76" x14ac:dyDescent="0.2">
      <c r="C57" s="20"/>
      <c r="D57" s="20"/>
      <c r="BM57" s="20"/>
      <c r="BU57" s="53"/>
      <c r="BV57" s="20"/>
      <c r="BW57" s="20"/>
      <c r="BX57" s="20"/>
    </row>
    <row r="58" spans="2:76" x14ac:dyDescent="0.2">
      <c r="C58" s="20"/>
      <c r="R58" s="20"/>
      <c r="AQ58" s="20"/>
      <c r="BM58" s="20"/>
      <c r="BU58" s="41"/>
      <c r="BV58" s="20"/>
      <c r="BW58" s="20"/>
      <c r="BX58" s="20"/>
    </row>
    <row r="59" spans="2:76" x14ac:dyDescent="0.2">
      <c r="C59" s="20"/>
      <c r="AQ59" s="20"/>
      <c r="BU59" s="41"/>
      <c r="BV59" s="20"/>
      <c r="BW59" s="20"/>
      <c r="BX59" s="20"/>
    </row>
    <row r="60" spans="2:76" x14ac:dyDescent="0.2">
      <c r="C60" s="20"/>
      <c r="D60" s="20"/>
      <c r="R60" s="20"/>
      <c r="AQ60" s="20"/>
      <c r="BU60" s="53"/>
      <c r="BV60" s="20"/>
      <c r="BW60" s="20"/>
      <c r="BX60" s="20"/>
    </row>
    <row r="61" spans="2:76" x14ac:dyDescent="0.2">
      <c r="C61" s="20"/>
      <c r="R61" s="20"/>
      <c r="AQ61" s="20"/>
      <c r="BU61" s="41"/>
      <c r="BV61" s="20"/>
      <c r="BW61" s="20"/>
      <c r="BX61" s="20"/>
    </row>
    <row r="62" spans="2:76" x14ac:dyDescent="0.2">
      <c r="C62" s="20"/>
      <c r="R62" s="20"/>
      <c r="BU62" s="41"/>
      <c r="BV62" s="20"/>
      <c r="BW62" s="20"/>
      <c r="BX62" s="20"/>
    </row>
    <row r="63" spans="2:76" x14ac:dyDescent="0.2">
      <c r="D63" s="20"/>
      <c r="R63" s="20"/>
      <c r="BU63" s="41"/>
      <c r="BV63" s="20"/>
      <c r="BW63" s="20"/>
      <c r="BX63" s="20"/>
    </row>
    <row r="64" spans="2:76" x14ac:dyDescent="0.2">
      <c r="BU64" s="53"/>
      <c r="BV64" s="20"/>
      <c r="BW64" s="20"/>
      <c r="BX64" s="20"/>
    </row>
    <row r="65" spans="3:76" x14ac:dyDescent="0.2">
      <c r="C65" s="20"/>
      <c r="D65" s="20"/>
      <c r="BU65" s="53"/>
      <c r="BV65" s="20"/>
      <c r="BW65" s="20"/>
      <c r="BX65" s="20"/>
    </row>
    <row r="66" spans="3:76" x14ac:dyDescent="0.2">
      <c r="C66" s="20"/>
      <c r="D66" s="20"/>
      <c r="R66" s="20"/>
      <c r="BU66" s="41"/>
      <c r="BV66" s="20"/>
      <c r="BW66" s="20"/>
      <c r="BX66" s="20"/>
    </row>
    <row r="67" spans="3:76" x14ac:dyDescent="0.2">
      <c r="C67" s="20"/>
      <c r="AQ67" s="20"/>
      <c r="BU67" s="41"/>
      <c r="BV67" s="20"/>
      <c r="BW67" s="20"/>
      <c r="BX67" s="20"/>
    </row>
    <row r="68" spans="3:76" x14ac:dyDescent="0.2">
      <c r="C68" s="20"/>
      <c r="AQ68" s="20"/>
      <c r="BU68" s="41"/>
      <c r="BV68" s="20"/>
      <c r="BW68" s="20"/>
      <c r="BX68" s="20"/>
    </row>
    <row r="69" spans="3:76" x14ac:dyDescent="0.2">
      <c r="C69" s="20"/>
      <c r="BU69" s="53"/>
      <c r="BV69" s="20"/>
      <c r="BW69" s="20"/>
      <c r="BX69" s="20"/>
    </row>
    <row r="70" spans="3:76" x14ac:dyDescent="0.2">
      <c r="AQ70" s="20"/>
      <c r="BU70" s="53"/>
      <c r="BV70" s="20"/>
      <c r="BW70" s="20"/>
      <c r="BX70" s="20"/>
    </row>
    <row r="71" spans="3:76" x14ac:dyDescent="0.2">
      <c r="C71" s="20"/>
      <c r="BU71" s="53"/>
      <c r="BV71" s="20"/>
      <c r="BW71" s="20"/>
      <c r="BX71" s="20"/>
    </row>
    <row r="72" spans="3:76" x14ac:dyDescent="0.2">
      <c r="C72" s="20"/>
      <c r="D72" s="20"/>
      <c r="R72" s="20"/>
      <c r="BU72" s="53"/>
      <c r="BV72" s="20"/>
      <c r="BW72" s="20"/>
      <c r="BX72" s="20"/>
    </row>
    <row r="73" spans="3:76" x14ac:dyDescent="0.2">
      <c r="C73" s="20"/>
      <c r="D73" s="20"/>
      <c r="R73" s="20"/>
      <c r="BU73" s="53"/>
      <c r="BV73" s="20"/>
      <c r="BW73" s="20"/>
      <c r="BX73" s="20"/>
    </row>
    <row r="74" spans="3:76" x14ac:dyDescent="0.2">
      <c r="C74" s="20"/>
      <c r="D74" s="20"/>
      <c r="BU74" s="53"/>
      <c r="BV74" s="20"/>
      <c r="BW74" s="20"/>
      <c r="BX74" s="20"/>
    </row>
    <row r="75" spans="3:76" x14ac:dyDescent="0.2">
      <c r="C75" s="20"/>
      <c r="BU75" s="53"/>
      <c r="BV75" s="20"/>
      <c r="BW75" s="20"/>
      <c r="BX75" s="20"/>
    </row>
    <row r="76" spans="3:76" x14ac:dyDescent="0.2">
      <c r="C76" s="20"/>
      <c r="BU76" s="41"/>
      <c r="BV76" s="20"/>
      <c r="BW76" s="20"/>
      <c r="BX76" s="20"/>
    </row>
    <row r="77" spans="3:76" x14ac:dyDescent="0.2">
      <c r="C77" s="20"/>
      <c r="R77" s="20"/>
      <c r="BU77" s="53"/>
      <c r="BV77" s="20"/>
      <c r="BW77" s="20"/>
      <c r="BX77" s="20"/>
    </row>
    <row r="78" spans="3:76" x14ac:dyDescent="0.2">
      <c r="C78" s="20"/>
      <c r="BU78" s="53"/>
      <c r="BV78" s="20"/>
      <c r="BW78" s="20"/>
      <c r="BX78" s="20"/>
    </row>
    <row r="79" spans="3:76" x14ac:dyDescent="0.2">
      <c r="R79" s="20"/>
      <c r="BU79" s="41"/>
      <c r="BV79" s="20"/>
      <c r="BW79" s="20"/>
      <c r="BX79" s="20"/>
    </row>
    <row r="80" spans="3:76" x14ac:dyDescent="0.2">
      <c r="C80" s="20"/>
      <c r="R80" s="20"/>
      <c r="BU80" s="41"/>
      <c r="BV80" s="20"/>
      <c r="BW80" s="20"/>
      <c r="BX80" s="20"/>
    </row>
    <row r="81" spans="3:76" x14ac:dyDescent="0.2">
      <c r="C81" s="20"/>
      <c r="R81" s="20"/>
      <c r="BU81" s="41"/>
      <c r="BV81" s="20"/>
      <c r="BW81" s="20"/>
      <c r="BX81" s="20"/>
    </row>
    <row r="82" spans="3:76" x14ac:dyDescent="0.2">
      <c r="C82" s="20"/>
      <c r="BU82" s="53"/>
      <c r="BV82" s="20"/>
      <c r="BW82" s="20"/>
      <c r="BX82" s="20"/>
    </row>
    <row r="83" spans="3:76" x14ac:dyDescent="0.2">
      <c r="BU83" s="41"/>
      <c r="BV83" s="20"/>
      <c r="BW83" s="20"/>
      <c r="BX83" s="20"/>
    </row>
    <row r="84" spans="3:76" x14ac:dyDescent="0.2">
      <c r="BU84" s="53"/>
      <c r="BV84" s="20"/>
      <c r="BW84" s="20"/>
      <c r="BX84" s="20"/>
    </row>
    <row r="85" spans="3:76" x14ac:dyDescent="0.2">
      <c r="BU85" s="53"/>
      <c r="BV85" s="20"/>
      <c r="BW85" s="20"/>
      <c r="BX85" s="20"/>
    </row>
    <row r="86" spans="3:76" x14ac:dyDescent="0.2">
      <c r="C86" s="20"/>
      <c r="BU86" s="53"/>
      <c r="BV86" s="20"/>
      <c r="BW86" s="20"/>
      <c r="BX86" s="20"/>
    </row>
    <row r="87" spans="3:76" x14ac:dyDescent="0.2">
      <c r="C87" s="20"/>
      <c r="BU87" s="53"/>
      <c r="BV87" s="20"/>
      <c r="BW87" s="20"/>
      <c r="BX87" s="20"/>
    </row>
    <row r="88" spans="3:76" x14ac:dyDescent="0.2">
      <c r="C88" s="20"/>
      <c r="BU88" s="41"/>
      <c r="BV88" s="20"/>
      <c r="BW88" s="20"/>
      <c r="BX88" s="20"/>
    </row>
    <row r="89" spans="3:76" x14ac:dyDescent="0.2">
      <c r="BU89" s="53"/>
      <c r="BV89" s="20"/>
      <c r="BW89" s="20"/>
      <c r="BX89" s="20"/>
    </row>
    <row r="90" spans="3:76" x14ac:dyDescent="0.2">
      <c r="BU90" s="53"/>
      <c r="BV90" s="20"/>
      <c r="BW90" s="20"/>
      <c r="BX90" s="20"/>
    </row>
    <row r="91" spans="3:76" x14ac:dyDescent="0.2">
      <c r="C91" s="20"/>
      <c r="BU91" s="53"/>
      <c r="BV91" s="20"/>
      <c r="BW91" s="20"/>
      <c r="BX91" s="20"/>
    </row>
    <row r="92" spans="3:76" x14ac:dyDescent="0.2">
      <c r="C92" s="20"/>
      <c r="BU92" s="41"/>
      <c r="BV92" s="20"/>
      <c r="BW92" s="20"/>
      <c r="BX92" s="20"/>
    </row>
    <row r="93" spans="3:76" x14ac:dyDescent="0.2">
      <c r="C93" s="20"/>
      <c r="BU93" s="53"/>
      <c r="BV93" s="20"/>
      <c r="BW93" s="20"/>
      <c r="BX93" s="20"/>
    </row>
    <row r="94" spans="3:76" x14ac:dyDescent="0.2">
      <c r="C94" s="20"/>
      <c r="BU94" s="41"/>
      <c r="BV94" s="20"/>
      <c r="BW94" s="20"/>
      <c r="BX94" s="20"/>
    </row>
    <row r="95" spans="3:76" x14ac:dyDescent="0.2">
      <c r="C95" s="20"/>
      <c r="BU95" s="41"/>
      <c r="BV95" s="20"/>
      <c r="BW95" s="20"/>
      <c r="BX95" s="20"/>
    </row>
    <row r="96" spans="3:76" x14ac:dyDescent="0.2">
      <c r="C96" s="20"/>
      <c r="BU96" s="41"/>
      <c r="BV96" s="20"/>
      <c r="BW96" s="20"/>
      <c r="BX96" s="20"/>
    </row>
    <row r="97" spans="3:76" x14ac:dyDescent="0.2">
      <c r="BU97" s="53"/>
      <c r="BV97" s="20"/>
      <c r="BW97" s="20"/>
      <c r="BX97" s="20"/>
    </row>
    <row r="98" spans="3:76" x14ac:dyDescent="0.2">
      <c r="C98" s="20"/>
      <c r="BU98" s="53"/>
      <c r="BV98" s="20"/>
      <c r="BW98" s="20"/>
      <c r="BX98" s="20"/>
    </row>
    <row r="99" spans="3:76" x14ac:dyDescent="0.2">
      <c r="C99" s="20"/>
      <c r="BU99" s="41"/>
      <c r="BV99" s="20"/>
      <c r="BW99" s="20"/>
      <c r="BX99" s="20"/>
    </row>
    <row r="100" spans="3:76" x14ac:dyDescent="0.2">
      <c r="C100" s="20"/>
      <c r="BU100" s="53"/>
      <c r="BV100" s="20"/>
      <c r="BW100" s="20"/>
      <c r="BX100" s="20"/>
    </row>
    <row r="101" spans="3:76" x14ac:dyDescent="0.2">
      <c r="BU101" s="53"/>
      <c r="BV101" s="20"/>
      <c r="BW101" s="20"/>
      <c r="BX101" s="20"/>
    </row>
    <row r="102" spans="3:76" x14ac:dyDescent="0.2">
      <c r="BU102" s="41"/>
      <c r="BV102" s="20"/>
      <c r="BW102" s="20"/>
      <c r="BX102" s="20"/>
    </row>
    <row r="103" spans="3:76" x14ac:dyDescent="0.2">
      <c r="BU103" s="41"/>
      <c r="BV103" s="20"/>
      <c r="BW103" s="20"/>
      <c r="BX103" s="20"/>
    </row>
    <row r="104" spans="3:76" x14ac:dyDescent="0.2">
      <c r="BU104" s="41"/>
      <c r="BV104" s="20"/>
      <c r="BW104" s="20"/>
      <c r="BX104" s="20"/>
    </row>
    <row r="105" spans="3:76" x14ac:dyDescent="0.2">
      <c r="BU105" s="41"/>
      <c r="BV105" s="20"/>
      <c r="BW105" s="20"/>
      <c r="BX105" s="20"/>
    </row>
    <row r="106" spans="3:76" x14ac:dyDescent="0.2">
      <c r="BU106" s="53"/>
      <c r="BV106" s="20"/>
      <c r="BW106" s="20"/>
      <c r="BX106" s="20"/>
    </row>
    <row r="107" spans="3:76" x14ac:dyDescent="0.2">
      <c r="C107" s="20"/>
      <c r="BU107" s="53"/>
      <c r="BV107" s="20"/>
      <c r="BW107" s="20"/>
      <c r="BX107" s="20"/>
    </row>
    <row r="108" spans="3:76" x14ac:dyDescent="0.2">
      <c r="C108" s="20"/>
      <c r="BU108" s="41"/>
      <c r="BV108" s="20"/>
      <c r="BW108" s="20"/>
      <c r="BX108" s="20"/>
    </row>
    <row r="109" spans="3:76" x14ac:dyDescent="0.2">
      <c r="BU109" s="53"/>
      <c r="BV109" s="20"/>
      <c r="BW109" s="20"/>
      <c r="BX109" s="20"/>
    </row>
    <row r="116" spans="3:3" x14ac:dyDescent="0.2">
      <c r="C116" s="20"/>
    </row>
    <row r="119" spans="3:3" x14ac:dyDescent="0.2">
      <c r="C119" s="20"/>
    </row>
    <row r="120" spans="3:3" x14ac:dyDescent="0.2">
      <c r="C120" s="20"/>
    </row>
    <row r="121" spans="3:3" x14ac:dyDescent="0.2">
      <c r="C121" s="20"/>
    </row>
  </sheetData>
  <hyperlinks>
    <hyperlink ref="L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pane ySplit="6" topLeftCell="A94" activePane="bottomLeft" state="frozen"/>
      <selection activeCell="B70" sqref="B70"/>
      <selection pane="bottomLeft" activeCell="C121" sqref="C121"/>
    </sheetView>
  </sheetViews>
  <sheetFormatPr baseColWidth="10" defaultRowHeight="12.75" x14ac:dyDescent="0.2"/>
  <cols>
    <col min="1" max="1" width="27.42578125" customWidth="1"/>
    <col min="2" max="2" width="15.140625" customWidth="1"/>
    <col min="257" max="257" width="27.42578125" customWidth="1"/>
    <col min="258" max="258" width="15.140625" customWidth="1"/>
    <col min="513" max="513" width="27.42578125" customWidth="1"/>
    <col min="514" max="514" width="15.140625" customWidth="1"/>
    <col min="769" max="769" width="27.42578125" customWidth="1"/>
    <col min="770" max="770" width="15.140625" customWidth="1"/>
    <col min="1025" max="1025" width="27.42578125" customWidth="1"/>
    <col min="1026" max="1026" width="15.140625" customWidth="1"/>
    <col min="1281" max="1281" width="27.42578125" customWidth="1"/>
    <col min="1282" max="1282" width="15.140625" customWidth="1"/>
    <col min="1537" max="1537" width="27.42578125" customWidth="1"/>
    <col min="1538" max="1538" width="15.140625" customWidth="1"/>
    <col min="1793" max="1793" width="27.42578125" customWidth="1"/>
    <col min="1794" max="1794" width="15.140625" customWidth="1"/>
    <col min="2049" max="2049" width="27.42578125" customWidth="1"/>
    <col min="2050" max="2050" width="15.140625" customWidth="1"/>
    <col min="2305" max="2305" width="27.42578125" customWidth="1"/>
    <col min="2306" max="2306" width="15.140625" customWidth="1"/>
    <col min="2561" max="2561" width="27.42578125" customWidth="1"/>
    <col min="2562" max="2562" width="15.140625" customWidth="1"/>
    <col min="2817" max="2817" width="27.42578125" customWidth="1"/>
    <col min="2818" max="2818" width="15.140625" customWidth="1"/>
    <col min="3073" max="3073" width="27.42578125" customWidth="1"/>
    <col min="3074" max="3074" width="15.140625" customWidth="1"/>
    <col min="3329" max="3329" width="27.42578125" customWidth="1"/>
    <col min="3330" max="3330" width="15.140625" customWidth="1"/>
    <col min="3585" max="3585" width="27.42578125" customWidth="1"/>
    <col min="3586" max="3586" width="15.140625" customWidth="1"/>
    <col min="3841" max="3841" width="27.42578125" customWidth="1"/>
    <col min="3842" max="3842" width="15.140625" customWidth="1"/>
    <col min="4097" max="4097" width="27.42578125" customWidth="1"/>
    <col min="4098" max="4098" width="15.140625" customWidth="1"/>
    <col min="4353" max="4353" width="27.42578125" customWidth="1"/>
    <col min="4354" max="4354" width="15.140625" customWidth="1"/>
    <col min="4609" max="4609" width="27.42578125" customWidth="1"/>
    <col min="4610" max="4610" width="15.140625" customWidth="1"/>
    <col min="4865" max="4865" width="27.42578125" customWidth="1"/>
    <col min="4866" max="4866" width="15.140625" customWidth="1"/>
    <col min="5121" max="5121" width="27.42578125" customWidth="1"/>
    <col min="5122" max="5122" width="15.140625" customWidth="1"/>
    <col min="5377" max="5377" width="27.42578125" customWidth="1"/>
    <col min="5378" max="5378" width="15.140625" customWidth="1"/>
    <col min="5633" max="5633" width="27.42578125" customWidth="1"/>
    <col min="5634" max="5634" width="15.140625" customWidth="1"/>
    <col min="5889" max="5889" width="27.42578125" customWidth="1"/>
    <col min="5890" max="5890" width="15.140625" customWidth="1"/>
    <col min="6145" max="6145" width="27.42578125" customWidth="1"/>
    <col min="6146" max="6146" width="15.140625" customWidth="1"/>
    <col min="6401" max="6401" width="27.42578125" customWidth="1"/>
    <col min="6402" max="6402" width="15.140625" customWidth="1"/>
    <col min="6657" max="6657" width="27.42578125" customWidth="1"/>
    <col min="6658" max="6658" width="15.140625" customWidth="1"/>
    <col min="6913" max="6913" width="27.42578125" customWidth="1"/>
    <col min="6914" max="6914" width="15.140625" customWidth="1"/>
    <col min="7169" max="7169" width="27.42578125" customWidth="1"/>
    <col min="7170" max="7170" width="15.140625" customWidth="1"/>
    <col min="7425" max="7425" width="27.42578125" customWidth="1"/>
    <col min="7426" max="7426" width="15.140625" customWidth="1"/>
    <col min="7681" max="7681" width="27.42578125" customWidth="1"/>
    <col min="7682" max="7682" width="15.140625" customWidth="1"/>
    <col min="7937" max="7937" width="27.42578125" customWidth="1"/>
    <col min="7938" max="7938" width="15.140625" customWidth="1"/>
    <col min="8193" max="8193" width="27.42578125" customWidth="1"/>
    <col min="8194" max="8194" width="15.140625" customWidth="1"/>
    <col min="8449" max="8449" width="27.42578125" customWidth="1"/>
    <col min="8450" max="8450" width="15.140625" customWidth="1"/>
    <col min="8705" max="8705" width="27.42578125" customWidth="1"/>
    <col min="8706" max="8706" width="15.140625" customWidth="1"/>
    <col min="8961" max="8961" width="27.42578125" customWidth="1"/>
    <col min="8962" max="8962" width="15.140625" customWidth="1"/>
    <col min="9217" max="9217" width="27.42578125" customWidth="1"/>
    <col min="9218" max="9218" width="15.140625" customWidth="1"/>
    <col min="9473" max="9473" width="27.42578125" customWidth="1"/>
    <col min="9474" max="9474" width="15.140625" customWidth="1"/>
    <col min="9729" max="9729" width="27.42578125" customWidth="1"/>
    <col min="9730" max="9730" width="15.140625" customWidth="1"/>
    <col min="9985" max="9985" width="27.42578125" customWidth="1"/>
    <col min="9986" max="9986" width="15.140625" customWidth="1"/>
    <col min="10241" max="10241" width="27.42578125" customWidth="1"/>
    <col min="10242" max="10242" width="15.140625" customWidth="1"/>
    <col min="10497" max="10497" width="27.42578125" customWidth="1"/>
    <col min="10498" max="10498" width="15.140625" customWidth="1"/>
    <col min="10753" max="10753" width="27.42578125" customWidth="1"/>
    <col min="10754" max="10754" width="15.140625" customWidth="1"/>
    <col min="11009" max="11009" width="27.42578125" customWidth="1"/>
    <col min="11010" max="11010" width="15.140625" customWidth="1"/>
    <col min="11265" max="11265" width="27.42578125" customWidth="1"/>
    <col min="11266" max="11266" width="15.140625" customWidth="1"/>
    <col min="11521" max="11521" width="27.42578125" customWidth="1"/>
    <col min="11522" max="11522" width="15.140625" customWidth="1"/>
    <col min="11777" max="11777" width="27.42578125" customWidth="1"/>
    <col min="11778" max="11778" width="15.140625" customWidth="1"/>
    <col min="12033" max="12033" width="27.42578125" customWidth="1"/>
    <col min="12034" max="12034" width="15.140625" customWidth="1"/>
    <col min="12289" max="12289" width="27.42578125" customWidth="1"/>
    <col min="12290" max="12290" width="15.140625" customWidth="1"/>
    <col min="12545" max="12545" width="27.42578125" customWidth="1"/>
    <col min="12546" max="12546" width="15.140625" customWidth="1"/>
    <col min="12801" max="12801" width="27.42578125" customWidth="1"/>
    <col min="12802" max="12802" width="15.140625" customWidth="1"/>
    <col min="13057" max="13057" width="27.42578125" customWidth="1"/>
    <col min="13058" max="13058" width="15.140625" customWidth="1"/>
    <col min="13313" max="13313" width="27.42578125" customWidth="1"/>
    <col min="13314" max="13314" width="15.140625" customWidth="1"/>
    <col min="13569" max="13569" width="27.42578125" customWidth="1"/>
    <col min="13570" max="13570" width="15.140625" customWidth="1"/>
    <col min="13825" max="13825" width="27.42578125" customWidth="1"/>
    <col min="13826" max="13826" width="15.140625" customWidth="1"/>
    <col min="14081" max="14081" width="27.42578125" customWidth="1"/>
    <col min="14082" max="14082" width="15.140625" customWidth="1"/>
    <col min="14337" max="14337" width="27.42578125" customWidth="1"/>
    <col min="14338" max="14338" width="15.140625" customWidth="1"/>
    <col min="14593" max="14593" width="27.42578125" customWidth="1"/>
    <col min="14594" max="14594" width="15.140625" customWidth="1"/>
    <col min="14849" max="14849" width="27.42578125" customWidth="1"/>
    <col min="14850" max="14850" width="15.140625" customWidth="1"/>
    <col min="15105" max="15105" width="27.42578125" customWidth="1"/>
    <col min="15106" max="15106" width="15.140625" customWidth="1"/>
    <col min="15361" max="15361" width="27.42578125" customWidth="1"/>
    <col min="15362" max="15362" width="15.140625" customWidth="1"/>
    <col min="15617" max="15617" width="27.42578125" customWidth="1"/>
    <col min="15618" max="15618" width="15.140625" customWidth="1"/>
    <col min="15873" max="15873" width="27.42578125" customWidth="1"/>
    <col min="15874" max="15874" width="15.140625" customWidth="1"/>
    <col min="16129" max="16129" width="27.42578125" customWidth="1"/>
    <col min="16130" max="16130" width="15.140625" customWidth="1"/>
  </cols>
  <sheetData>
    <row r="1" spans="1:8" x14ac:dyDescent="0.2">
      <c r="A1" t="s">
        <v>109</v>
      </c>
      <c r="B1" s="1"/>
      <c r="H1" s="31"/>
    </row>
    <row r="2" spans="1:8" x14ac:dyDescent="0.2">
      <c r="A2" t="s">
        <v>119</v>
      </c>
      <c r="B2" s="1"/>
    </row>
    <row r="3" spans="1:8" x14ac:dyDescent="0.2">
      <c r="A3" s="32" t="s">
        <v>81</v>
      </c>
      <c r="B3" s="1"/>
    </row>
    <row r="5" spans="1:8" x14ac:dyDescent="0.2">
      <c r="C5" s="1" t="s">
        <v>32</v>
      </c>
      <c r="D5" s="1" t="s">
        <v>33</v>
      </c>
      <c r="E5" s="1" t="s">
        <v>34</v>
      </c>
    </row>
    <row r="6" spans="1:8" x14ac:dyDescent="0.2">
      <c r="B6" s="32" t="s">
        <v>79</v>
      </c>
    </row>
    <row r="7" spans="1:8" x14ac:dyDescent="0.2">
      <c r="B7" s="1">
        <v>2000</v>
      </c>
      <c r="C7" s="20">
        <v>92930</v>
      </c>
      <c r="D7" s="20">
        <v>186566</v>
      </c>
      <c r="E7" s="20">
        <v>1853611</v>
      </c>
    </row>
    <row r="8" spans="1:8" x14ac:dyDescent="0.2">
      <c r="B8" s="1">
        <v>2001</v>
      </c>
      <c r="C8" s="20">
        <v>98174</v>
      </c>
      <c r="D8" s="20">
        <v>197005</v>
      </c>
      <c r="E8" s="20">
        <v>1901574</v>
      </c>
    </row>
    <row r="9" spans="1:8" x14ac:dyDescent="0.2">
      <c r="B9" s="1">
        <v>2002</v>
      </c>
      <c r="C9" s="20">
        <v>101519</v>
      </c>
      <c r="D9" s="20">
        <v>205745</v>
      </c>
      <c r="E9" s="20">
        <v>1893848</v>
      </c>
    </row>
    <row r="10" spans="1:8" x14ac:dyDescent="0.2">
      <c r="B10" s="1">
        <v>2003</v>
      </c>
      <c r="C10" s="20">
        <v>110220</v>
      </c>
      <c r="D10" s="20">
        <v>209468</v>
      </c>
      <c r="E10" s="20">
        <v>1968824</v>
      </c>
    </row>
    <row r="11" spans="1:8" x14ac:dyDescent="0.2">
      <c r="B11" s="1">
        <v>2004</v>
      </c>
      <c r="C11" s="20">
        <v>116047</v>
      </c>
      <c r="D11" s="20">
        <v>224298</v>
      </c>
      <c r="E11" s="20">
        <v>2056959</v>
      </c>
    </row>
    <row r="12" spans="1:8" x14ac:dyDescent="0.2">
      <c r="B12" s="1">
        <v>2005</v>
      </c>
      <c r="C12" s="20">
        <v>123959</v>
      </c>
      <c r="D12" s="20">
        <v>261022</v>
      </c>
      <c r="E12" s="20">
        <v>2210449</v>
      </c>
    </row>
    <row r="13" spans="1:8" x14ac:dyDescent="0.2">
      <c r="B13" s="1">
        <v>2006</v>
      </c>
      <c r="C13" s="20">
        <v>127776</v>
      </c>
      <c r="D13" s="20">
        <v>278142</v>
      </c>
      <c r="E13" s="20">
        <v>2318525</v>
      </c>
    </row>
    <row r="14" spans="1:8" x14ac:dyDescent="0.2">
      <c r="B14" s="1">
        <v>2007</v>
      </c>
      <c r="C14" s="20">
        <v>129698</v>
      </c>
      <c r="D14" s="20">
        <v>298027</v>
      </c>
      <c r="E14" s="20">
        <v>2501537</v>
      </c>
    </row>
    <row r="15" spans="1:8" x14ac:dyDescent="0.2">
      <c r="B15" s="1">
        <v>2008</v>
      </c>
      <c r="C15" s="20">
        <v>119821</v>
      </c>
      <c r="D15" s="20">
        <v>282602</v>
      </c>
      <c r="E15" s="20">
        <v>2420072</v>
      </c>
    </row>
    <row r="16" spans="1:8" x14ac:dyDescent="0.2">
      <c r="B16" s="1">
        <v>2009</v>
      </c>
      <c r="C16" s="20">
        <v>103539</v>
      </c>
      <c r="D16" s="20">
        <v>242807</v>
      </c>
      <c r="E16" s="20">
        <v>2168580</v>
      </c>
    </row>
    <row r="17" spans="2:5" x14ac:dyDescent="0.2">
      <c r="B17" s="1">
        <v>2010</v>
      </c>
      <c r="C17" s="20">
        <v>105631</v>
      </c>
      <c r="D17" s="20">
        <v>231883</v>
      </c>
      <c r="E17" s="20">
        <v>2116512</v>
      </c>
    </row>
    <row r="18" spans="2:5" x14ac:dyDescent="0.2">
      <c r="B18" s="1">
        <v>2011</v>
      </c>
      <c r="C18" s="20">
        <f>SUM(C45:C56)</f>
        <v>107397</v>
      </c>
      <c r="D18" s="20">
        <f>SUM(D45:D56)</f>
        <v>243108</v>
      </c>
      <c r="E18" s="20">
        <f>SUM(E45:E56)</f>
        <v>2139614</v>
      </c>
    </row>
    <row r="19" spans="2:5" x14ac:dyDescent="0.2">
      <c r="B19" s="1">
        <v>2012</v>
      </c>
      <c r="C19" s="20">
        <f>SUM(C57:C68)</f>
        <v>102153</v>
      </c>
      <c r="D19" s="20">
        <f>SUM(D57:D68)</f>
        <v>220102</v>
      </c>
      <c r="E19" s="20">
        <f>SUM(E57:E68)</f>
        <v>1924668</v>
      </c>
    </row>
    <row r="20" spans="2:5" x14ac:dyDescent="0.2">
      <c r="B20" s="32" t="s">
        <v>80</v>
      </c>
      <c r="C20" s="20"/>
      <c r="D20" s="20"/>
      <c r="E20" s="20"/>
    </row>
    <row r="21" spans="2:5" x14ac:dyDescent="0.2">
      <c r="B21" s="33">
        <v>39814</v>
      </c>
      <c r="C21" s="20">
        <v>6607</v>
      </c>
      <c r="D21" s="20">
        <v>15686</v>
      </c>
      <c r="E21" s="20">
        <v>150327</v>
      </c>
    </row>
    <row r="22" spans="2:5" x14ac:dyDescent="0.2">
      <c r="B22" s="33">
        <v>39845</v>
      </c>
      <c r="C22" s="20">
        <v>6257</v>
      </c>
      <c r="D22" s="20">
        <v>17089</v>
      </c>
      <c r="E22" s="20">
        <v>154751</v>
      </c>
    </row>
    <row r="23" spans="2:5" x14ac:dyDescent="0.2">
      <c r="B23" s="33">
        <v>39873</v>
      </c>
      <c r="C23" s="20">
        <v>7420</v>
      </c>
      <c r="D23" s="20">
        <v>19320</v>
      </c>
      <c r="E23" s="20">
        <v>175673</v>
      </c>
    </row>
    <row r="24" spans="2:5" x14ac:dyDescent="0.2">
      <c r="B24" s="33">
        <v>39904</v>
      </c>
      <c r="C24" s="20">
        <v>8944</v>
      </c>
      <c r="D24" s="20">
        <v>21903</v>
      </c>
      <c r="E24" s="20">
        <v>182558</v>
      </c>
    </row>
    <row r="25" spans="2:5" x14ac:dyDescent="0.2">
      <c r="B25" s="33">
        <v>39934</v>
      </c>
      <c r="C25" s="20">
        <v>9885</v>
      </c>
      <c r="D25" s="20">
        <v>22943</v>
      </c>
      <c r="E25" s="20">
        <v>196777</v>
      </c>
    </row>
    <row r="26" spans="2:5" x14ac:dyDescent="0.2">
      <c r="B26" s="33">
        <v>39965</v>
      </c>
      <c r="C26" s="20">
        <v>9836</v>
      </c>
      <c r="D26" s="20">
        <v>22640</v>
      </c>
      <c r="E26" s="20">
        <v>198468</v>
      </c>
    </row>
    <row r="27" spans="2:5" x14ac:dyDescent="0.2">
      <c r="B27" s="33">
        <v>39995</v>
      </c>
      <c r="C27" s="20">
        <v>10997</v>
      </c>
      <c r="D27" s="20">
        <v>24492</v>
      </c>
      <c r="E27" s="20">
        <v>215868</v>
      </c>
    </row>
    <row r="28" spans="2:5" x14ac:dyDescent="0.2">
      <c r="B28" s="33">
        <v>40026</v>
      </c>
      <c r="C28" s="20">
        <v>11386</v>
      </c>
      <c r="D28" s="20">
        <v>24151</v>
      </c>
      <c r="E28" s="20">
        <v>210364</v>
      </c>
    </row>
    <row r="29" spans="2:5" x14ac:dyDescent="0.2">
      <c r="B29" s="33">
        <v>40057</v>
      </c>
      <c r="C29" s="20">
        <v>9806</v>
      </c>
      <c r="D29" s="20">
        <v>21261</v>
      </c>
      <c r="E29" s="20">
        <v>191449</v>
      </c>
    </row>
    <row r="30" spans="2:5" x14ac:dyDescent="0.2">
      <c r="B30" s="33">
        <v>40087</v>
      </c>
      <c r="C30" s="20">
        <v>9444</v>
      </c>
      <c r="D30" s="20">
        <v>21400</v>
      </c>
      <c r="E30" s="20">
        <v>186539</v>
      </c>
    </row>
    <row r="31" spans="2:5" x14ac:dyDescent="0.2">
      <c r="B31" s="33">
        <v>40118</v>
      </c>
      <c r="C31" s="20">
        <v>6482</v>
      </c>
      <c r="D31" s="20">
        <v>17037</v>
      </c>
      <c r="E31" s="20">
        <v>158364</v>
      </c>
    </row>
    <row r="32" spans="2:5" x14ac:dyDescent="0.2">
      <c r="B32" s="33">
        <v>40148</v>
      </c>
      <c r="C32" s="20">
        <v>6475</v>
      </c>
      <c r="D32" s="20">
        <v>14885</v>
      </c>
      <c r="E32" s="20">
        <v>147442</v>
      </c>
    </row>
    <row r="33" spans="2:7" x14ac:dyDescent="0.2">
      <c r="B33" s="33">
        <v>40179</v>
      </c>
      <c r="C33" s="20">
        <v>6166</v>
      </c>
      <c r="D33" s="34">
        <v>15338</v>
      </c>
      <c r="E33" s="20">
        <v>143775</v>
      </c>
    </row>
    <row r="34" spans="2:7" x14ac:dyDescent="0.2">
      <c r="B34" s="33">
        <v>40210</v>
      </c>
      <c r="C34" s="20">
        <v>5955</v>
      </c>
      <c r="D34" s="34">
        <v>14467</v>
      </c>
      <c r="E34" s="20">
        <v>141560</v>
      </c>
    </row>
    <row r="35" spans="2:7" x14ac:dyDescent="0.2">
      <c r="B35" s="33">
        <v>40238</v>
      </c>
      <c r="C35" s="20">
        <v>7127</v>
      </c>
      <c r="D35" s="34">
        <v>19363</v>
      </c>
      <c r="E35" s="20">
        <v>170262</v>
      </c>
    </row>
    <row r="36" spans="2:7" x14ac:dyDescent="0.2">
      <c r="B36" s="33">
        <v>40269</v>
      </c>
      <c r="C36" s="20">
        <v>8501</v>
      </c>
      <c r="D36" s="34">
        <v>20200</v>
      </c>
      <c r="E36" s="20">
        <v>173474</v>
      </c>
    </row>
    <row r="37" spans="2:7" x14ac:dyDescent="0.2">
      <c r="B37" s="33">
        <v>40299</v>
      </c>
      <c r="C37" s="20">
        <v>9795</v>
      </c>
      <c r="D37" s="34">
        <v>21345</v>
      </c>
      <c r="E37" s="20">
        <v>190707</v>
      </c>
    </row>
    <row r="38" spans="2:7" x14ac:dyDescent="0.2">
      <c r="B38" s="33">
        <v>40330</v>
      </c>
      <c r="C38" s="20">
        <v>10185</v>
      </c>
      <c r="D38" s="34">
        <v>20963</v>
      </c>
      <c r="E38" s="20">
        <v>194679</v>
      </c>
    </row>
    <row r="39" spans="2:7" x14ac:dyDescent="0.2">
      <c r="B39" s="33">
        <v>40360</v>
      </c>
      <c r="C39" s="20">
        <v>12115</v>
      </c>
      <c r="D39" s="34">
        <v>24107</v>
      </c>
      <c r="E39" s="20">
        <v>214959</v>
      </c>
    </row>
    <row r="40" spans="2:7" x14ac:dyDescent="0.2">
      <c r="B40" s="33">
        <v>40391</v>
      </c>
      <c r="C40" s="20">
        <v>12250</v>
      </c>
      <c r="D40" s="34">
        <v>22817</v>
      </c>
      <c r="E40" s="20">
        <v>207697</v>
      </c>
    </row>
    <row r="41" spans="2:7" x14ac:dyDescent="0.2">
      <c r="B41" s="33">
        <v>40422</v>
      </c>
      <c r="C41" s="20">
        <v>10388</v>
      </c>
      <c r="D41" s="34">
        <v>20833</v>
      </c>
      <c r="E41" s="20">
        <v>191023</v>
      </c>
      <c r="F41" s="39"/>
      <c r="G41" s="39"/>
    </row>
    <row r="42" spans="2:7" x14ac:dyDescent="0.2">
      <c r="B42" s="33">
        <v>40452</v>
      </c>
      <c r="C42" s="20">
        <v>10211</v>
      </c>
      <c r="D42" s="34">
        <v>21082</v>
      </c>
      <c r="E42" s="20">
        <v>188228</v>
      </c>
      <c r="F42" s="39"/>
      <c r="G42" s="39"/>
    </row>
    <row r="43" spans="2:7" x14ac:dyDescent="0.2">
      <c r="B43" s="33">
        <v>40483</v>
      </c>
      <c r="C43" s="20">
        <v>6740</v>
      </c>
      <c r="D43" s="34">
        <v>16490</v>
      </c>
      <c r="E43" s="20">
        <v>156200</v>
      </c>
      <c r="F43" s="39"/>
      <c r="G43" s="39"/>
    </row>
    <row r="44" spans="2:7" x14ac:dyDescent="0.2">
      <c r="B44" s="33">
        <v>40513</v>
      </c>
      <c r="C44" s="20">
        <v>6198</v>
      </c>
      <c r="D44" s="34">
        <v>14878</v>
      </c>
      <c r="E44" s="20">
        <v>143948</v>
      </c>
      <c r="F44" s="39"/>
      <c r="G44" s="39"/>
    </row>
    <row r="45" spans="2:7" x14ac:dyDescent="0.2">
      <c r="B45" s="33">
        <v>40544</v>
      </c>
      <c r="C45" s="20">
        <v>6329</v>
      </c>
      <c r="D45" s="20">
        <v>15748</v>
      </c>
      <c r="E45" s="20">
        <v>147596</v>
      </c>
      <c r="F45" s="39"/>
      <c r="G45" s="39"/>
    </row>
    <row r="46" spans="2:7" x14ac:dyDescent="0.2">
      <c r="B46" s="33">
        <v>40575</v>
      </c>
      <c r="C46" s="20">
        <v>6221</v>
      </c>
      <c r="D46" s="20">
        <v>17142</v>
      </c>
      <c r="E46" s="20">
        <v>147798</v>
      </c>
      <c r="F46" s="39"/>
      <c r="G46" s="39"/>
    </row>
    <row r="47" spans="2:7" x14ac:dyDescent="0.2">
      <c r="B47" s="33">
        <v>40603</v>
      </c>
      <c r="C47" s="20">
        <v>7657</v>
      </c>
      <c r="D47" s="20">
        <v>20011</v>
      </c>
      <c r="E47" s="20">
        <v>172012</v>
      </c>
      <c r="F47" s="39"/>
      <c r="G47" s="39"/>
    </row>
    <row r="48" spans="2:7" x14ac:dyDescent="0.2">
      <c r="B48" s="33">
        <v>40634</v>
      </c>
      <c r="C48" s="20">
        <v>9862</v>
      </c>
      <c r="D48" s="20">
        <v>20090</v>
      </c>
      <c r="E48" s="20">
        <v>180744</v>
      </c>
      <c r="F48" s="39"/>
      <c r="G48" s="39"/>
    </row>
    <row r="49" spans="2:7" x14ac:dyDescent="0.2">
      <c r="B49" s="33">
        <v>40664</v>
      </c>
      <c r="C49" s="20">
        <v>10392</v>
      </c>
      <c r="D49" s="20">
        <v>22380</v>
      </c>
      <c r="E49" s="20">
        <v>195132</v>
      </c>
      <c r="F49" s="39"/>
      <c r="G49" s="39"/>
    </row>
    <row r="50" spans="2:7" x14ac:dyDescent="0.2">
      <c r="B50" s="33">
        <v>40695</v>
      </c>
      <c r="C50" s="20">
        <v>10588</v>
      </c>
      <c r="D50" s="20">
        <v>22979</v>
      </c>
      <c r="E50" s="20">
        <v>198328</v>
      </c>
      <c r="F50" s="39"/>
      <c r="G50" s="39"/>
    </row>
    <row r="51" spans="2:7" x14ac:dyDescent="0.2">
      <c r="B51" s="33">
        <v>40725</v>
      </c>
      <c r="C51" s="20">
        <v>12082</v>
      </c>
      <c r="D51" s="20">
        <v>24629</v>
      </c>
      <c r="E51" s="20">
        <v>213961</v>
      </c>
      <c r="F51" s="39"/>
      <c r="G51" s="39"/>
    </row>
    <row r="52" spans="2:7" x14ac:dyDescent="0.2">
      <c r="B52" s="33">
        <v>40756</v>
      </c>
      <c r="C52" s="20">
        <v>11874</v>
      </c>
      <c r="D52" s="20">
        <v>23979</v>
      </c>
      <c r="E52" s="20">
        <v>208413</v>
      </c>
    </row>
    <row r="53" spans="2:7" x14ac:dyDescent="0.2">
      <c r="B53" s="33">
        <v>40787</v>
      </c>
      <c r="C53" s="20">
        <v>10453</v>
      </c>
      <c r="D53" s="20">
        <v>22446</v>
      </c>
      <c r="E53" s="20">
        <v>197688</v>
      </c>
    </row>
    <row r="54" spans="2:7" x14ac:dyDescent="0.2">
      <c r="B54" s="33">
        <v>40817</v>
      </c>
      <c r="C54" s="20">
        <v>9940</v>
      </c>
      <c r="D54" s="20">
        <v>22289</v>
      </c>
      <c r="E54" s="20">
        <v>188129</v>
      </c>
    </row>
    <row r="55" spans="2:7" x14ac:dyDescent="0.2">
      <c r="B55" s="33">
        <v>40848</v>
      </c>
      <c r="C55" s="20">
        <v>6064</v>
      </c>
      <c r="D55" s="20">
        <v>16223</v>
      </c>
      <c r="E55" s="20">
        <v>147728</v>
      </c>
    </row>
    <row r="56" spans="2:7" x14ac:dyDescent="0.2">
      <c r="B56" s="33">
        <v>40878</v>
      </c>
      <c r="C56" s="20">
        <v>5935</v>
      </c>
      <c r="D56" s="20">
        <v>15192</v>
      </c>
      <c r="E56" s="20">
        <v>142085</v>
      </c>
    </row>
    <row r="57" spans="2:7" x14ac:dyDescent="0.2">
      <c r="B57" s="33">
        <v>40909</v>
      </c>
      <c r="C57" s="20">
        <v>5561</v>
      </c>
      <c r="D57" s="20">
        <v>15584</v>
      </c>
      <c r="E57" s="20">
        <v>138444</v>
      </c>
    </row>
    <row r="58" spans="2:7" x14ac:dyDescent="0.2">
      <c r="B58" s="33">
        <v>40940</v>
      </c>
      <c r="C58" s="20">
        <v>5689</v>
      </c>
      <c r="D58" s="20">
        <v>15719</v>
      </c>
      <c r="E58" s="20">
        <v>133353</v>
      </c>
      <c r="F58" s="20"/>
    </row>
    <row r="59" spans="2:7" x14ac:dyDescent="0.2">
      <c r="B59" s="33">
        <v>40969</v>
      </c>
      <c r="C59" s="20">
        <v>7196</v>
      </c>
      <c r="D59" s="20">
        <v>17808</v>
      </c>
      <c r="E59" s="20">
        <v>154123</v>
      </c>
    </row>
    <row r="60" spans="2:7" x14ac:dyDescent="0.2">
      <c r="B60" s="33">
        <v>41000</v>
      </c>
      <c r="C60" s="20">
        <v>9508</v>
      </c>
      <c r="D60" s="20">
        <v>19136</v>
      </c>
      <c r="E60" s="20">
        <v>155341</v>
      </c>
    </row>
    <row r="61" spans="2:7" x14ac:dyDescent="0.2">
      <c r="B61" s="33">
        <v>41030</v>
      </c>
      <c r="C61" s="20">
        <v>9923</v>
      </c>
      <c r="D61" s="20">
        <v>21190</v>
      </c>
      <c r="E61" s="20">
        <v>176478</v>
      </c>
    </row>
    <row r="62" spans="2:7" x14ac:dyDescent="0.2">
      <c r="B62" s="33">
        <v>41061</v>
      </c>
      <c r="C62" s="20">
        <v>10426</v>
      </c>
      <c r="D62" s="20">
        <v>20879</v>
      </c>
      <c r="E62" s="20">
        <v>183246</v>
      </c>
    </row>
    <row r="63" spans="2:7" x14ac:dyDescent="0.2">
      <c r="B63" s="33">
        <v>41091</v>
      </c>
      <c r="C63" s="20">
        <v>11566</v>
      </c>
      <c r="D63" s="20">
        <v>22128</v>
      </c>
      <c r="E63" s="20">
        <v>200127</v>
      </c>
    </row>
    <row r="64" spans="2:7" x14ac:dyDescent="0.2">
      <c r="B64" s="33">
        <v>41122</v>
      </c>
      <c r="C64" s="20">
        <v>11812</v>
      </c>
      <c r="D64" s="20">
        <v>22272</v>
      </c>
      <c r="E64" s="20">
        <v>195338</v>
      </c>
    </row>
    <row r="65" spans="2:8" x14ac:dyDescent="0.2">
      <c r="B65" s="33">
        <v>41153</v>
      </c>
      <c r="C65" s="20">
        <v>10192</v>
      </c>
      <c r="D65" s="20">
        <v>19868</v>
      </c>
      <c r="E65" s="20">
        <v>177246</v>
      </c>
    </row>
    <row r="66" spans="2:8" x14ac:dyDescent="0.2">
      <c r="B66" s="33">
        <v>41183</v>
      </c>
      <c r="C66" s="20">
        <v>9200</v>
      </c>
      <c r="D66" s="20">
        <v>19039</v>
      </c>
      <c r="E66" s="20">
        <v>164654</v>
      </c>
    </row>
    <row r="67" spans="2:8" x14ac:dyDescent="0.2">
      <c r="B67" s="33">
        <v>41214</v>
      </c>
      <c r="C67" s="20">
        <v>5682</v>
      </c>
      <c r="D67" s="20">
        <v>13938</v>
      </c>
      <c r="E67" s="20">
        <v>125691</v>
      </c>
    </row>
    <row r="68" spans="2:8" x14ac:dyDescent="0.2">
      <c r="B68" s="33">
        <v>41244</v>
      </c>
      <c r="C68" s="20">
        <v>5398</v>
      </c>
      <c r="D68" s="20">
        <v>12541</v>
      </c>
      <c r="E68" s="20">
        <v>120627</v>
      </c>
    </row>
    <row r="69" spans="2:8" x14ac:dyDescent="0.2">
      <c r="B69" s="33">
        <v>41275</v>
      </c>
      <c r="C69" s="20">
        <v>5118</v>
      </c>
      <c r="D69" s="20">
        <v>12650</v>
      </c>
      <c r="E69" s="20">
        <v>117458</v>
      </c>
    </row>
    <row r="70" spans="2:8" x14ac:dyDescent="0.2">
      <c r="B70" s="33">
        <v>41306</v>
      </c>
      <c r="C70" s="20">
        <v>4850</v>
      </c>
      <c r="D70" s="20">
        <v>12630</v>
      </c>
      <c r="E70" s="20">
        <v>110298</v>
      </c>
    </row>
    <row r="71" spans="2:8" x14ac:dyDescent="0.2">
      <c r="B71" s="33">
        <v>41334</v>
      </c>
      <c r="C71" s="20">
        <v>6693</v>
      </c>
      <c r="D71" s="20">
        <v>14691</v>
      </c>
      <c r="E71" s="20">
        <v>130444</v>
      </c>
    </row>
    <row r="72" spans="2:8" x14ac:dyDescent="0.2">
      <c r="B72" s="33">
        <v>41365</v>
      </c>
      <c r="C72" s="20">
        <v>8987</v>
      </c>
      <c r="D72" s="20">
        <v>19348</v>
      </c>
      <c r="E72" s="20">
        <v>148791</v>
      </c>
    </row>
    <row r="73" spans="2:8" x14ac:dyDescent="0.2">
      <c r="B73" s="33">
        <v>41395</v>
      </c>
      <c r="C73" s="20">
        <v>10087</v>
      </c>
      <c r="D73" s="20">
        <v>20821</v>
      </c>
      <c r="E73" s="20">
        <v>164029</v>
      </c>
    </row>
    <row r="74" spans="2:8" x14ac:dyDescent="0.2">
      <c r="B74" s="33">
        <v>41426</v>
      </c>
      <c r="C74" s="20">
        <v>10387</v>
      </c>
      <c r="D74" s="20">
        <v>20816</v>
      </c>
      <c r="E74" s="20">
        <v>170386</v>
      </c>
    </row>
    <row r="75" spans="2:8" x14ac:dyDescent="0.2">
      <c r="B75" s="33">
        <v>41456</v>
      </c>
      <c r="C75" s="20">
        <v>11747</v>
      </c>
      <c r="D75" s="20">
        <v>22623</v>
      </c>
      <c r="E75" s="20">
        <v>189342</v>
      </c>
    </row>
    <row r="76" spans="2:8" x14ac:dyDescent="0.2">
      <c r="B76" s="33">
        <v>41487</v>
      </c>
      <c r="C76" s="20">
        <v>12140</v>
      </c>
      <c r="D76" s="20">
        <v>22238</v>
      </c>
      <c r="E76" s="20">
        <v>185867</v>
      </c>
    </row>
    <row r="77" spans="2:8" x14ac:dyDescent="0.2">
      <c r="B77" s="33">
        <v>41518</v>
      </c>
      <c r="C77" s="20">
        <v>10291</v>
      </c>
      <c r="D77" s="20">
        <v>19971</v>
      </c>
      <c r="E77" s="20">
        <v>167849</v>
      </c>
    </row>
    <row r="78" spans="2:8" x14ac:dyDescent="0.2">
      <c r="B78" s="33">
        <v>41548</v>
      </c>
      <c r="C78" s="20">
        <v>9672</v>
      </c>
      <c r="D78" s="20">
        <v>19638</v>
      </c>
      <c r="E78" s="20">
        <v>158872</v>
      </c>
      <c r="G78" s="47"/>
      <c r="H78" s="47"/>
    </row>
    <row r="79" spans="2:8" x14ac:dyDescent="0.2">
      <c r="B79" s="33">
        <v>41579</v>
      </c>
      <c r="C79" s="20">
        <v>6416</v>
      </c>
      <c r="D79" s="20">
        <v>14669</v>
      </c>
      <c r="E79" s="20">
        <v>125989</v>
      </c>
      <c r="G79" s="47"/>
      <c r="H79" s="47"/>
    </row>
    <row r="80" spans="2:8" x14ac:dyDescent="0.2">
      <c r="B80" s="33">
        <v>41609</v>
      </c>
      <c r="C80" s="20">
        <v>5971</v>
      </c>
      <c r="D80" s="20">
        <v>13076</v>
      </c>
      <c r="E80" s="20">
        <v>121536</v>
      </c>
      <c r="G80" s="62"/>
      <c r="H80" s="47"/>
    </row>
    <row r="81" spans="2:9" x14ac:dyDescent="0.2">
      <c r="B81" s="33">
        <v>41640</v>
      </c>
      <c r="C81" s="20">
        <v>5657</v>
      </c>
      <c r="D81" s="20">
        <v>12590</v>
      </c>
      <c r="E81" s="20">
        <v>116460</v>
      </c>
      <c r="G81" s="62"/>
      <c r="H81" s="47"/>
    </row>
    <row r="82" spans="2:9" x14ac:dyDescent="0.2">
      <c r="B82" s="33">
        <v>41671</v>
      </c>
      <c r="C82" s="20">
        <v>5605</v>
      </c>
      <c r="D82" s="20">
        <v>12325</v>
      </c>
      <c r="E82" s="20">
        <v>111001</v>
      </c>
      <c r="G82" s="62"/>
      <c r="H82" s="47"/>
    </row>
    <row r="83" spans="2:9" x14ac:dyDescent="0.2">
      <c r="B83" s="33">
        <v>41699</v>
      </c>
      <c r="C83" s="20">
        <v>6899</v>
      </c>
      <c r="D83" s="20">
        <v>16210</v>
      </c>
      <c r="E83" s="20">
        <v>133858</v>
      </c>
      <c r="G83" s="62"/>
      <c r="H83" s="47"/>
      <c r="I83" s="47"/>
    </row>
    <row r="84" spans="2:9" x14ac:dyDescent="0.2">
      <c r="B84" s="33">
        <v>41730</v>
      </c>
      <c r="C84" s="20">
        <v>10060</v>
      </c>
      <c r="D84" s="20">
        <v>19987</v>
      </c>
      <c r="E84" s="20">
        <v>153775</v>
      </c>
      <c r="G84" s="62"/>
      <c r="H84" s="47"/>
      <c r="I84" s="47"/>
    </row>
    <row r="85" spans="2:9" x14ac:dyDescent="0.2">
      <c r="B85" s="33">
        <v>41760</v>
      </c>
      <c r="C85" s="20">
        <v>10595</v>
      </c>
      <c r="D85" s="20">
        <v>21555</v>
      </c>
      <c r="E85" s="20">
        <v>168423</v>
      </c>
      <c r="G85" s="62"/>
      <c r="H85" s="47"/>
      <c r="I85" s="47"/>
    </row>
    <row r="86" spans="2:9" x14ac:dyDescent="0.2">
      <c r="B86" s="33">
        <v>41791</v>
      </c>
      <c r="C86" s="20">
        <v>10883</v>
      </c>
      <c r="D86" s="20">
        <v>21339</v>
      </c>
      <c r="E86" s="20">
        <v>177456</v>
      </c>
      <c r="G86" s="62"/>
      <c r="H86" s="62"/>
      <c r="I86" s="47"/>
    </row>
    <row r="87" spans="2:9" x14ac:dyDescent="0.2">
      <c r="B87" s="33">
        <v>41821</v>
      </c>
      <c r="C87" s="20">
        <v>12403</v>
      </c>
      <c r="D87" s="20">
        <v>22583</v>
      </c>
      <c r="E87" s="20">
        <v>194446</v>
      </c>
      <c r="G87" s="47"/>
      <c r="H87" s="62"/>
      <c r="I87" s="47"/>
    </row>
    <row r="88" spans="2:9" x14ac:dyDescent="0.2">
      <c r="B88" s="33">
        <v>41852</v>
      </c>
      <c r="C88" s="20">
        <v>12757</v>
      </c>
      <c r="D88" s="20">
        <v>22299</v>
      </c>
      <c r="E88" s="20">
        <v>192238</v>
      </c>
      <c r="G88" s="47"/>
      <c r="H88" s="62"/>
      <c r="I88" s="47"/>
    </row>
    <row r="89" spans="2:9" x14ac:dyDescent="0.2">
      <c r="B89" s="33">
        <v>41883</v>
      </c>
      <c r="C89" s="20">
        <v>10728</v>
      </c>
      <c r="D89" s="20">
        <v>20312</v>
      </c>
      <c r="E89" s="20">
        <v>174256</v>
      </c>
      <c r="G89" s="47"/>
      <c r="H89" s="62"/>
      <c r="I89" s="47"/>
    </row>
    <row r="90" spans="2:9" x14ac:dyDescent="0.2">
      <c r="B90" s="33">
        <v>41913</v>
      </c>
      <c r="C90" s="20">
        <v>10074</v>
      </c>
      <c r="D90" s="20">
        <v>20236</v>
      </c>
      <c r="E90" s="20">
        <v>163317</v>
      </c>
      <c r="G90" s="47"/>
      <c r="H90" s="62"/>
      <c r="I90" s="47"/>
    </row>
    <row r="91" spans="2:9" x14ac:dyDescent="0.2">
      <c r="B91" s="33">
        <v>41944</v>
      </c>
      <c r="C91" s="20">
        <v>6429</v>
      </c>
      <c r="D91" s="20">
        <v>14391</v>
      </c>
      <c r="E91" s="20">
        <v>124938</v>
      </c>
      <c r="G91" s="47"/>
      <c r="H91" s="62"/>
      <c r="I91" s="47"/>
    </row>
    <row r="92" spans="2:9" x14ac:dyDescent="0.2">
      <c r="B92" s="33">
        <v>41974</v>
      </c>
      <c r="C92" s="20">
        <v>6173</v>
      </c>
      <c r="D92" s="20">
        <v>12835</v>
      </c>
      <c r="E92" s="20">
        <v>122543</v>
      </c>
      <c r="G92" s="47"/>
      <c r="H92" s="47"/>
      <c r="I92" s="47"/>
    </row>
    <row r="93" spans="2:9" x14ac:dyDescent="0.2">
      <c r="B93" s="33">
        <v>42005</v>
      </c>
      <c r="C93" s="20">
        <v>5777</v>
      </c>
      <c r="D93" s="20">
        <v>13346</v>
      </c>
      <c r="E93" s="20">
        <v>120307</v>
      </c>
    </row>
    <row r="94" spans="2:9" x14ac:dyDescent="0.2">
      <c r="B94" s="33">
        <v>42036</v>
      </c>
      <c r="C94" s="20">
        <v>5525</v>
      </c>
      <c r="D94" s="20">
        <v>13790</v>
      </c>
      <c r="E94" s="20">
        <v>115582</v>
      </c>
    </row>
    <row r="95" spans="2:9" x14ac:dyDescent="0.2">
      <c r="B95" s="33">
        <v>42064</v>
      </c>
      <c r="C95" s="20">
        <v>6965</v>
      </c>
      <c r="D95" s="20">
        <v>16227</v>
      </c>
      <c r="E95" s="20">
        <v>137439</v>
      </c>
    </row>
    <row r="96" spans="2:9" x14ac:dyDescent="0.2">
      <c r="B96" s="33">
        <v>42095</v>
      </c>
      <c r="C96" s="20">
        <v>9756</v>
      </c>
      <c r="D96" s="20">
        <v>19886</v>
      </c>
      <c r="E96" s="20">
        <v>157542</v>
      </c>
    </row>
    <row r="97" spans="2:5" x14ac:dyDescent="0.2">
      <c r="B97" s="33">
        <v>42125</v>
      </c>
      <c r="C97" s="20">
        <v>10810</v>
      </c>
      <c r="D97" s="20">
        <v>22310</v>
      </c>
      <c r="E97" s="20">
        <v>175916</v>
      </c>
    </row>
    <row r="98" spans="2:5" x14ac:dyDescent="0.2">
      <c r="B98" s="33">
        <v>42156</v>
      </c>
      <c r="C98" s="20">
        <v>10785</v>
      </c>
      <c r="D98" s="20">
        <v>21772</v>
      </c>
      <c r="E98" s="20">
        <v>182278</v>
      </c>
    </row>
    <row r="99" spans="2:5" x14ac:dyDescent="0.2">
      <c r="B99" s="33">
        <v>42186</v>
      </c>
      <c r="C99" s="20">
        <v>12578</v>
      </c>
      <c r="D99" s="20">
        <v>23409</v>
      </c>
      <c r="E99" s="20">
        <v>200540</v>
      </c>
    </row>
    <row r="100" spans="2:5" x14ac:dyDescent="0.2">
      <c r="B100" s="33">
        <v>42217</v>
      </c>
      <c r="C100" s="20">
        <v>12799</v>
      </c>
      <c r="D100" s="20">
        <v>23579</v>
      </c>
      <c r="E100" s="20">
        <v>199464</v>
      </c>
    </row>
    <row r="101" spans="2:5" x14ac:dyDescent="0.2">
      <c r="B101" s="33">
        <v>42248</v>
      </c>
      <c r="C101" s="20">
        <v>10813</v>
      </c>
      <c r="D101" s="20">
        <v>21507</v>
      </c>
      <c r="E101" s="20">
        <v>179157</v>
      </c>
    </row>
    <row r="102" spans="2:5" x14ac:dyDescent="0.2">
      <c r="B102" s="33">
        <v>42278</v>
      </c>
      <c r="C102" s="20">
        <v>10240</v>
      </c>
      <c r="D102" s="20">
        <v>20282</v>
      </c>
      <c r="E102" s="20">
        <v>167637</v>
      </c>
    </row>
    <row r="103" spans="2:5" x14ac:dyDescent="0.2">
      <c r="B103" s="33">
        <v>42309</v>
      </c>
      <c r="C103" s="20">
        <v>6543</v>
      </c>
      <c r="D103" s="20">
        <v>16528</v>
      </c>
      <c r="E103" s="20">
        <v>135545</v>
      </c>
    </row>
    <row r="104" spans="2:5" x14ac:dyDescent="0.2">
      <c r="B104" s="33">
        <v>42339</v>
      </c>
      <c r="C104" s="20">
        <v>6306</v>
      </c>
      <c r="D104" s="20">
        <v>13994</v>
      </c>
      <c r="E104" s="20">
        <v>131287</v>
      </c>
    </row>
    <row r="105" spans="2:5" x14ac:dyDescent="0.2">
      <c r="B105" s="33">
        <v>42370</v>
      </c>
      <c r="C105" s="20">
        <v>6320</v>
      </c>
      <c r="D105" s="20">
        <v>14126</v>
      </c>
      <c r="E105" s="20">
        <v>127284</v>
      </c>
    </row>
    <row r="106" spans="2:5" x14ac:dyDescent="0.2">
      <c r="B106" s="33">
        <v>42401</v>
      </c>
      <c r="C106" s="20">
        <v>6326</v>
      </c>
      <c r="D106" s="20">
        <v>14760</v>
      </c>
      <c r="E106" s="20">
        <v>127826</v>
      </c>
    </row>
    <row r="107" spans="2:5" x14ac:dyDescent="0.2">
      <c r="B107" s="33">
        <v>42430</v>
      </c>
      <c r="C107" s="20">
        <v>8426</v>
      </c>
      <c r="D107" s="20">
        <v>18460</v>
      </c>
      <c r="E107" s="20">
        <v>151745</v>
      </c>
    </row>
    <row r="108" spans="2:5" x14ac:dyDescent="0.2">
      <c r="B108" s="33">
        <v>42461</v>
      </c>
      <c r="C108" s="20">
        <v>10535</v>
      </c>
      <c r="D108" s="20">
        <v>21179</v>
      </c>
      <c r="E108" s="20">
        <v>164805</v>
      </c>
    </row>
    <row r="109" spans="2:5" x14ac:dyDescent="0.2">
      <c r="B109" s="33">
        <v>42491</v>
      </c>
      <c r="C109" s="20">
        <v>11812</v>
      </c>
      <c r="D109" s="20">
        <v>23532</v>
      </c>
      <c r="E109" s="20">
        <v>185604</v>
      </c>
    </row>
    <row r="110" spans="2:5" x14ac:dyDescent="0.2">
      <c r="B110" s="33">
        <v>42522</v>
      </c>
      <c r="C110" s="20">
        <v>12093</v>
      </c>
      <c r="D110" s="20">
        <v>24707</v>
      </c>
      <c r="E110" s="20">
        <v>195653</v>
      </c>
    </row>
    <row r="111" spans="2:5" x14ac:dyDescent="0.2">
      <c r="B111" s="33">
        <v>42552</v>
      </c>
      <c r="C111" s="20">
        <v>14125</v>
      </c>
      <c r="D111" s="20">
        <v>26494</v>
      </c>
      <c r="E111" s="20">
        <v>216769</v>
      </c>
    </row>
    <row r="112" spans="2:5" x14ac:dyDescent="0.2">
      <c r="B112" s="33">
        <v>42583</v>
      </c>
      <c r="C112" s="20">
        <v>14097</v>
      </c>
      <c r="D112" s="20">
        <v>25538</v>
      </c>
      <c r="E112" s="20">
        <v>214575</v>
      </c>
    </row>
    <row r="113" spans="2:5" x14ac:dyDescent="0.2">
      <c r="B113" s="33">
        <v>42614</v>
      </c>
      <c r="C113" s="20">
        <v>12401</v>
      </c>
      <c r="D113" s="20">
        <v>23675</v>
      </c>
      <c r="E113" s="20">
        <v>195225</v>
      </c>
    </row>
    <row r="114" spans="2:5" x14ac:dyDescent="0.2">
      <c r="B114" s="33">
        <v>42644</v>
      </c>
      <c r="C114" s="20">
        <v>12095</v>
      </c>
      <c r="D114" s="20">
        <v>23169</v>
      </c>
      <c r="E114" s="20">
        <v>182175</v>
      </c>
    </row>
    <row r="115" spans="2:5" x14ac:dyDescent="0.2">
      <c r="B115" s="33">
        <v>42675</v>
      </c>
      <c r="C115" s="20">
        <v>7823</v>
      </c>
      <c r="D115" s="20">
        <v>17460</v>
      </c>
      <c r="E115" s="20">
        <v>143478</v>
      </c>
    </row>
    <row r="116" spans="2:5" x14ac:dyDescent="0.2">
      <c r="B116" s="33">
        <v>42705</v>
      </c>
      <c r="C116" s="20">
        <v>7647</v>
      </c>
      <c r="D116" s="20">
        <v>16107</v>
      </c>
      <c r="E116" s="20">
        <v>139895</v>
      </c>
    </row>
    <row r="117" spans="2:5" x14ac:dyDescent="0.2">
      <c r="B117" s="33">
        <v>42736</v>
      </c>
      <c r="C117" s="20">
        <v>7286</v>
      </c>
      <c r="D117" s="20">
        <v>16533</v>
      </c>
      <c r="E117" s="20">
        <v>138155</v>
      </c>
    </row>
    <row r="118" spans="2:5" x14ac:dyDescent="0.2">
      <c r="B118" s="33">
        <v>42767</v>
      </c>
      <c r="C118" s="20">
        <v>7364</v>
      </c>
      <c r="D118" s="20">
        <v>15534</v>
      </c>
      <c r="E118" s="20">
        <v>131019</v>
      </c>
    </row>
    <row r="119" spans="2:5" x14ac:dyDescent="0.2">
      <c r="B119" s="33">
        <v>42795</v>
      </c>
      <c r="C119" s="20">
        <v>9147</v>
      </c>
      <c r="D119" s="20">
        <v>19525</v>
      </c>
      <c r="E119" s="20">
        <v>158262</v>
      </c>
    </row>
    <row r="120" spans="2:5" x14ac:dyDescent="0.2">
      <c r="C120" s="20"/>
      <c r="D120" s="20"/>
      <c r="E120" s="20"/>
    </row>
    <row r="121" spans="2:5" x14ac:dyDescent="0.2">
      <c r="C121" s="20"/>
      <c r="D121" s="20"/>
      <c r="E121" s="20"/>
    </row>
  </sheetData>
  <phoneticPr fontId="4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workbookViewId="0">
      <pane xSplit="2" ySplit="4" topLeftCell="C75" activePane="bottomRight" state="frozen"/>
      <selection activeCell="C91" sqref="C91"/>
      <selection pane="topRight" activeCell="C91" sqref="C91"/>
      <selection pane="bottomLeft" activeCell="C91" sqref="C91"/>
      <selection pane="bottomRight" activeCell="B101" sqref="B101"/>
    </sheetView>
  </sheetViews>
  <sheetFormatPr baseColWidth="10" defaultRowHeight="12.75" x14ac:dyDescent="0.2"/>
  <cols>
    <col min="1" max="1" width="27.28515625" customWidth="1"/>
    <col min="6" max="6" width="11.140625" customWidth="1"/>
    <col min="257" max="257" width="27.28515625" customWidth="1"/>
    <col min="262" max="262" width="11.140625" customWidth="1"/>
    <col min="513" max="513" width="27.28515625" customWidth="1"/>
    <col min="518" max="518" width="11.140625" customWidth="1"/>
    <col min="769" max="769" width="27.28515625" customWidth="1"/>
    <col min="774" max="774" width="11.140625" customWidth="1"/>
    <col min="1025" max="1025" width="27.28515625" customWidth="1"/>
    <col min="1030" max="1030" width="11.140625" customWidth="1"/>
    <col min="1281" max="1281" width="27.28515625" customWidth="1"/>
    <col min="1286" max="1286" width="11.140625" customWidth="1"/>
    <col min="1537" max="1537" width="27.28515625" customWidth="1"/>
    <col min="1542" max="1542" width="11.140625" customWidth="1"/>
    <col min="1793" max="1793" width="27.28515625" customWidth="1"/>
    <col min="1798" max="1798" width="11.140625" customWidth="1"/>
    <col min="2049" max="2049" width="27.28515625" customWidth="1"/>
    <col min="2054" max="2054" width="11.140625" customWidth="1"/>
    <col min="2305" max="2305" width="27.28515625" customWidth="1"/>
    <col min="2310" max="2310" width="11.140625" customWidth="1"/>
    <col min="2561" max="2561" width="27.28515625" customWidth="1"/>
    <col min="2566" max="2566" width="11.140625" customWidth="1"/>
    <col min="2817" max="2817" width="27.28515625" customWidth="1"/>
    <col min="2822" max="2822" width="11.140625" customWidth="1"/>
    <col min="3073" max="3073" width="27.28515625" customWidth="1"/>
    <col min="3078" max="3078" width="11.140625" customWidth="1"/>
    <col min="3329" max="3329" width="27.28515625" customWidth="1"/>
    <col min="3334" max="3334" width="11.140625" customWidth="1"/>
    <col min="3585" max="3585" width="27.28515625" customWidth="1"/>
    <col min="3590" max="3590" width="11.140625" customWidth="1"/>
    <col min="3841" max="3841" width="27.28515625" customWidth="1"/>
    <col min="3846" max="3846" width="11.140625" customWidth="1"/>
    <col min="4097" max="4097" width="27.28515625" customWidth="1"/>
    <col min="4102" max="4102" width="11.140625" customWidth="1"/>
    <col min="4353" max="4353" width="27.28515625" customWidth="1"/>
    <col min="4358" max="4358" width="11.140625" customWidth="1"/>
    <col min="4609" max="4609" width="27.28515625" customWidth="1"/>
    <col min="4614" max="4614" width="11.140625" customWidth="1"/>
    <col min="4865" max="4865" width="27.28515625" customWidth="1"/>
    <col min="4870" max="4870" width="11.140625" customWidth="1"/>
    <col min="5121" max="5121" width="27.28515625" customWidth="1"/>
    <col min="5126" max="5126" width="11.140625" customWidth="1"/>
    <col min="5377" max="5377" width="27.28515625" customWidth="1"/>
    <col min="5382" max="5382" width="11.140625" customWidth="1"/>
    <col min="5633" max="5633" width="27.28515625" customWidth="1"/>
    <col min="5638" max="5638" width="11.140625" customWidth="1"/>
    <col min="5889" max="5889" width="27.28515625" customWidth="1"/>
    <col min="5894" max="5894" width="11.140625" customWidth="1"/>
    <col min="6145" max="6145" width="27.28515625" customWidth="1"/>
    <col min="6150" max="6150" width="11.140625" customWidth="1"/>
    <col min="6401" max="6401" width="27.28515625" customWidth="1"/>
    <col min="6406" max="6406" width="11.140625" customWidth="1"/>
    <col min="6657" max="6657" width="27.28515625" customWidth="1"/>
    <col min="6662" max="6662" width="11.140625" customWidth="1"/>
    <col min="6913" max="6913" width="27.28515625" customWidth="1"/>
    <col min="6918" max="6918" width="11.140625" customWidth="1"/>
    <col min="7169" max="7169" width="27.28515625" customWidth="1"/>
    <col min="7174" max="7174" width="11.140625" customWidth="1"/>
    <col min="7425" max="7425" width="27.28515625" customWidth="1"/>
    <col min="7430" max="7430" width="11.140625" customWidth="1"/>
    <col min="7681" max="7681" width="27.28515625" customWidth="1"/>
    <col min="7686" max="7686" width="11.140625" customWidth="1"/>
    <col min="7937" max="7937" width="27.28515625" customWidth="1"/>
    <col min="7942" max="7942" width="11.140625" customWidth="1"/>
    <col min="8193" max="8193" width="27.28515625" customWidth="1"/>
    <col min="8198" max="8198" width="11.140625" customWidth="1"/>
    <col min="8449" max="8449" width="27.28515625" customWidth="1"/>
    <col min="8454" max="8454" width="11.140625" customWidth="1"/>
    <col min="8705" max="8705" width="27.28515625" customWidth="1"/>
    <col min="8710" max="8710" width="11.140625" customWidth="1"/>
    <col min="8961" max="8961" width="27.28515625" customWidth="1"/>
    <col min="8966" max="8966" width="11.140625" customWidth="1"/>
    <col min="9217" max="9217" width="27.28515625" customWidth="1"/>
    <col min="9222" max="9222" width="11.140625" customWidth="1"/>
    <col min="9473" max="9473" width="27.28515625" customWidth="1"/>
    <col min="9478" max="9478" width="11.140625" customWidth="1"/>
    <col min="9729" max="9729" width="27.28515625" customWidth="1"/>
    <col min="9734" max="9734" width="11.140625" customWidth="1"/>
    <col min="9985" max="9985" width="27.28515625" customWidth="1"/>
    <col min="9990" max="9990" width="11.140625" customWidth="1"/>
    <col min="10241" max="10241" width="27.28515625" customWidth="1"/>
    <col min="10246" max="10246" width="11.140625" customWidth="1"/>
    <col min="10497" max="10497" width="27.28515625" customWidth="1"/>
    <col min="10502" max="10502" width="11.140625" customWidth="1"/>
    <col min="10753" max="10753" width="27.28515625" customWidth="1"/>
    <col min="10758" max="10758" width="11.140625" customWidth="1"/>
    <col min="11009" max="11009" width="27.28515625" customWidth="1"/>
    <col min="11014" max="11014" width="11.140625" customWidth="1"/>
    <col min="11265" max="11265" width="27.28515625" customWidth="1"/>
    <col min="11270" max="11270" width="11.140625" customWidth="1"/>
    <col min="11521" max="11521" width="27.28515625" customWidth="1"/>
    <col min="11526" max="11526" width="11.140625" customWidth="1"/>
    <col min="11777" max="11777" width="27.28515625" customWidth="1"/>
    <col min="11782" max="11782" width="11.140625" customWidth="1"/>
    <col min="12033" max="12033" width="27.28515625" customWidth="1"/>
    <col min="12038" max="12038" width="11.140625" customWidth="1"/>
    <col min="12289" max="12289" width="27.28515625" customWidth="1"/>
    <col min="12294" max="12294" width="11.140625" customWidth="1"/>
    <col min="12545" max="12545" width="27.28515625" customWidth="1"/>
    <col min="12550" max="12550" width="11.140625" customWidth="1"/>
    <col min="12801" max="12801" width="27.28515625" customWidth="1"/>
    <col min="12806" max="12806" width="11.140625" customWidth="1"/>
    <col min="13057" max="13057" width="27.28515625" customWidth="1"/>
    <col min="13062" max="13062" width="11.140625" customWidth="1"/>
    <col min="13313" max="13313" width="27.28515625" customWidth="1"/>
    <col min="13318" max="13318" width="11.140625" customWidth="1"/>
    <col min="13569" max="13569" width="27.28515625" customWidth="1"/>
    <col min="13574" max="13574" width="11.140625" customWidth="1"/>
    <col min="13825" max="13825" width="27.28515625" customWidth="1"/>
    <col min="13830" max="13830" width="11.140625" customWidth="1"/>
    <col min="14081" max="14081" width="27.28515625" customWidth="1"/>
    <col min="14086" max="14086" width="11.140625" customWidth="1"/>
    <col min="14337" max="14337" width="27.28515625" customWidth="1"/>
    <col min="14342" max="14342" width="11.140625" customWidth="1"/>
    <col min="14593" max="14593" width="27.28515625" customWidth="1"/>
    <col min="14598" max="14598" width="11.140625" customWidth="1"/>
    <col min="14849" max="14849" width="27.28515625" customWidth="1"/>
    <col min="14854" max="14854" width="11.140625" customWidth="1"/>
    <col min="15105" max="15105" width="27.28515625" customWidth="1"/>
    <col min="15110" max="15110" width="11.140625" customWidth="1"/>
    <col min="15361" max="15361" width="27.28515625" customWidth="1"/>
    <col min="15366" max="15366" width="11.140625" customWidth="1"/>
    <col min="15617" max="15617" width="27.28515625" customWidth="1"/>
    <col min="15622" max="15622" width="11.140625" customWidth="1"/>
    <col min="15873" max="15873" width="27.28515625" customWidth="1"/>
    <col min="15878" max="15878" width="11.140625" customWidth="1"/>
    <col min="16129" max="16129" width="27.28515625" customWidth="1"/>
    <col min="16134" max="16134" width="11.140625" customWidth="1"/>
  </cols>
  <sheetData>
    <row r="1" spans="1:16" ht="38.25" x14ac:dyDescent="0.2">
      <c r="A1" s="41" t="s">
        <v>110</v>
      </c>
      <c r="B1" s="1"/>
    </row>
    <row r="2" spans="1:16" x14ac:dyDescent="0.2">
      <c r="A2" s="41" t="s">
        <v>116</v>
      </c>
      <c r="B2" s="1"/>
    </row>
    <row r="3" spans="1:16" ht="25.5" x14ac:dyDescent="0.2">
      <c r="A3" s="42" t="s">
        <v>78</v>
      </c>
      <c r="B3" s="1"/>
    </row>
    <row r="4" spans="1:16" x14ac:dyDescent="0.2">
      <c r="C4" t="s">
        <v>69</v>
      </c>
      <c r="D4" t="s">
        <v>70</v>
      </c>
      <c r="E4" s="28" t="s">
        <v>32</v>
      </c>
      <c r="F4" t="s">
        <v>71</v>
      </c>
      <c r="G4" t="s">
        <v>301</v>
      </c>
      <c r="H4" t="s">
        <v>72</v>
      </c>
      <c r="I4" t="s">
        <v>73</v>
      </c>
      <c r="J4" t="s">
        <v>74</v>
      </c>
      <c r="K4" t="s">
        <v>75</v>
      </c>
      <c r="L4" t="s">
        <v>76</v>
      </c>
      <c r="M4" t="s">
        <v>289</v>
      </c>
      <c r="N4" t="s">
        <v>290</v>
      </c>
      <c r="O4" t="s">
        <v>291</v>
      </c>
      <c r="P4" s="1" t="s">
        <v>77</v>
      </c>
    </row>
    <row r="5" spans="1:16" x14ac:dyDescent="0.2">
      <c r="B5">
        <v>2003</v>
      </c>
      <c r="C5" s="20">
        <v>1440975</v>
      </c>
      <c r="D5" s="20">
        <v>1995961</v>
      </c>
      <c r="E5" s="29">
        <v>1999506</v>
      </c>
      <c r="F5" s="20">
        <v>1582161</v>
      </c>
      <c r="G5" s="20">
        <v>491328</v>
      </c>
      <c r="H5" s="20">
        <v>488657</v>
      </c>
      <c r="I5" s="20"/>
      <c r="J5" s="20"/>
      <c r="K5" s="20">
        <v>494610</v>
      </c>
      <c r="L5" s="20">
        <v>434724</v>
      </c>
      <c r="M5" s="20"/>
      <c r="N5" s="20"/>
      <c r="O5" s="20"/>
      <c r="P5" s="30">
        <v>10471480</v>
      </c>
    </row>
    <row r="6" spans="1:16" x14ac:dyDescent="0.2">
      <c r="B6">
        <v>2004</v>
      </c>
      <c r="C6" s="20">
        <v>2727981</v>
      </c>
      <c r="D6" s="20">
        <v>1733232</v>
      </c>
      <c r="E6" s="29">
        <v>2345359</v>
      </c>
      <c r="F6" s="20">
        <v>1984806</v>
      </c>
      <c r="G6" s="20">
        <v>553543</v>
      </c>
      <c r="H6" s="20">
        <v>1254390</v>
      </c>
      <c r="I6" s="20">
        <v>162342</v>
      </c>
      <c r="J6" s="20">
        <v>331473</v>
      </c>
      <c r="K6" s="20">
        <v>589734</v>
      </c>
      <c r="L6" s="20">
        <v>502511</v>
      </c>
      <c r="M6" s="20"/>
      <c r="N6" s="20"/>
      <c r="O6" s="20"/>
      <c r="P6" s="30">
        <v>13967078</v>
      </c>
    </row>
    <row r="7" spans="1:16" x14ac:dyDescent="0.2">
      <c r="B7">
        <v>2005</v>
      </c>
      <c r="C7" s="20">
        <v>3090852</v>
      </c>
      <c r="D7" s="20">
        <v>1856745</v>
      </c>
      <c r="E7" s="29">
        <v>2216678</v>
      </c>
      <c r="F7" s="20">
        <v>1861929</v>
      </c>
      <c r="G7" s="20">
        <v>692191</v>
      </c>
      <c r="H7" s="20">
        <v>1588848</v>
      </c>
      <c r="I7" s="20">
        <v>670603</v>
      </c>
      <c r="J7" s="20">
        <v>600092</v>
      </c>
      <c r="K7" s="20">
        <v>279114</v>
      </c>
      <c r="L7" s="20">
        <v>326242</v>
      </c>
      <c r="M7" s="20"/>
      <c r="N7" s="20"/>
      <c r="O7" s="20"/>
      <c r="P7" s="30">
        <v>15278361</v>
      </c>
    </row>
    <row r="8" spans="1:16" x14ac:dyDescent="0.2">
      <c r="B8">
        <v>2006</v>
      </c>
      <c r="C8" s="20">
        <v>3414146</v>
      </c>
      <c r="D8" s="20">
        <v>2276844</v>
      </c>
      <c r="E8" s="29">
        <v>2403628</v>
      </c>
      <c r="F8" s="20">
        <v>1971081</v>
      </c>
      <c r="G8" s="20">
        <v>1123710</v>
      </c>
      <c r="H8" s="20">
        <v>1622223</v>
      </c>
      <c r="I8" s="20">
        <v>770655</v>
      </c>
      <c r="J8" s="20">
        <v>697332</v>
      </c>
      <c r="K8" s="20">
        <v>414526</v>
      </c>
      <c r="L8" s="20">
        <v>320784</v>
      </c>
      <c r="M8" s="20"/>
      <c r="N8" s="20"/>
      <c r="O8" s="20"/>
      <c r="P8" s="30">
        <v>17393071</v>
      </c>
    </row>
    <row r="9" spans="1:16" x14ac:dyDescent="0.2">
      <c r="B9">
        <v>2007</v>
      </c>
      <c r="C9" s="20">
        <v>4541262</v>
      </c>
      <c r="D9" s="20">
        <v>3407753</v>
      </c>
      <c r="E9" s="29">
        <v>2650868</v>
      </c>
      <c r="F9" s="20">
        <v>2233377</v>
      </c>
      <c r="G9" s="20">
        <v>2232815</v>
      </c>
      <c r="H9" s="20">
        <v>2139926</v>
      </c>
      <c r="I9" s="20">
        <v>1198968</v>
      </c>
      <c r="J9" s="20">
        <v>804490</v>
      </c>
      <c r="K9" s="20">
        <v>739894</v>
      </c>
      <c r="L9" s="20">
        <v>598098</v>
      </c>
      <c r="M9" s="20"/>
      <c r="N9" s="20"/>
      <c r="O9" s="20"/>
      <c r="P9" s="30">
        <v>23906824</v>
      </c>
    </row>
    <row r="10" spans="1:16" x14ac:dyDescent="0.2">
      <c r="B10">
        <v>2008</v>
      </c>
      <c r="C10" s="20">
        <v>5206219</v>
      </c>
      <c r="D10" s="20">
        <v>3816183</v>
      </c>
      <c r="E10" s="29">
        <v>3528219</v>
      </c>
      <c r="F10" s="20">
        <v>3134132</v>
      </c>
      <c r="G10" s="20">
        <v>2462562</v>
      </c>
      <c r="H10" s="20">
        <v>2432666</v>
      </c>
      <c r="I10" s="20">
        <v>1303848</v>
      </c>
      <c r="J10" s="20">
        <v>852328</v>
      </c>
      <c r="K10" s="20">
        <v>1347832</v>
      </c>
      <c r="L10" s="20">
        <v>896493</v>
      </c>
      <c r="M10" s="20"/>
      <c r="N10" s="20"/>
      <c r="O10" s="20"/>
      <c r="P10" s="30">
        <v>29129556</v>
      </c>
    </row>
    <row r="11" spans="1:16" x14ac:dyDescent="0.2">
      <c r="B11">
        <v>2009</v>
      </c>
      <c r="C11" s="20">
        <v>4989632</v>
      </c>
      <c r="D11" s="20">
        <v>3453325</v>
      </c>
      <c r="E11" s="29">
        <v>3389314</v>
      </c>
      <c r="F11" s="20">
        <v>3033803</v>
      </c>
      <c r="G11" s="20">
        <v>2694532</v>
      </c>
      <c r="H11" s="20">
        <v>2199737</v>
      </c>
      <c r="I11" s="20">
        <v>874252</v>
      </c>
      <c r="J11" s="20"/>
      <c r="K11" s="20">
        <v>1300174</v>
      </c>
      <c r="L11" s="20">
        <v>861879</v>
      </c>
      <c r="M11" s="20"/>
      <c r="N11" s="20"/>
      <c r="O11" s="20"/>
      <c r="P11" s="30">
        <v>27606066</v>
      </c>
    </row>
    <row r="12" spans="1:16" x14ac:dyDescent="0.2">
      <c r="B12">
        <v>2010</v>
      </c>
      <c r="C12" s="20">
        <v>5462937</v>
      </c>
      <c r="D12" s="20">
        <v>3869034</v>
      </c>
      <c r="E12" s="29">
        <v>3741017</v>
      </c>
      <c r="F12" s="20">
        <v>3335561</v>
      </c>
      <c r="G12" s="20">
        <v>3316864</v>
      </c>
      <c r="H12" s="20">
        <v>1968819</v>
      </c>
      <c r="I12" s="20">
        <v>999336</v>
      </c>
      <c r="J12" s="20">
        <v>0</v>
      </c>
      <c r="K12" s="20">
        <v>1778138</v>
      </c>
      <c r="L12" s="20">
        <v>1188073</v>
      </c>
      <c r="M12" s="20"/>
      <c r="N12" s="20"/>
      <c r="O12" s="20"/>
      <c r="P12" s="30">
        <v>31720199</v>
      </c>
    </row>
    <row r="13" spans="1:16" x14ac:dyDescent="0.2">
      <c r="B13" s="21">
        <v>40179</v>
      </c>
      <c r="C13" s="20">
        <v>133228</v>
      </c>
      <c r="D13" s="20">
        <v>203516</v>
      </c>
      <c r="E13" s="29">
        <v>149119</v>
      </c>
      <c r="F13" s="20">
        <v>153224</v>
      </c>
      <c r="G13" s="20">
        <v>215312</v>
      </c>
      <c r="H13" s="20">
        <v>107207</v>
      </c>
      <c r="I13" s="20">
        <v>50889</v>
      </c>
      <c r="J13" s="20"/>
      <c r="K13" s="20">
        <v>155237</v>
      </c>
      <c r="L13" s="20">
        <v>103517</v>
      </c>
      <c r="M13" s="20"/>
      <c r="N13" s="20"/>
      <c r="O13" s="20"/>
      <c r="P13" s="30">
        <v>1506475</v>
      </c>
    </row>
    <row r="14" spans="1:16" x14ac:dyDescent="0.2">
      <c r="B14" s="21">
        <v>40210</v>
      </c>
      <c r="C14" s="20">
        <v>179586</v>
      </c>
      <c r="D14" s="20">
        <v>213976</v>
      </c>
      <c r="E14" s="29">
        <v>172563</v>
      </c>
      <c r="F14" s="20">
        <v>168880</v>
      </c>
      <c r="G14" s="20">
        <v>221732</v>
      </c>
      <c r="H14" s="20">
        <v>117062</v>
      </c>
      <c r="I14" s="20">
        <v>52664</v>
      </c>
      <c r="J14" s="20"/>
      <c r="K14" s="20">
        <v>152839</v>
      </c>
      <c r="L14" s="20">
        <v>105430</v>
      </c>
      <c r="M14" s="20"/>
      <c r="N14" s="20"/>
      <c r="O14" s="20"/>
      <c r="P14" s="30">
        <v>1633793</v>
      </c>
    </row>
    <row r="15" spans="1:16" x14ac:dyDescent="0.2">
      <c r="B15" s="21">
        <v>40238</v>
      </c>
      <c r="C15" s="20">
        <v>288255</v>
      </c>
      <c r="D15" s="20">
        <v>272239</v>
      </c>
      <c r="E15" s="29">
        <v>234813</v>
      </c>
      <c r="F15" s="20">
        <v>231425</v>
      </c>
      <c r="G15" s="20">
        <v>268763</v>
      </c>
      <c r="H15" s="20">
        <v>144568</v>
      </c>
      <c r="I15" s="20">
        <v>69380</v>
      </c>
      <c r="J15" s="20"/>
      <c r="K15" s="20">
        <v>169702</v>
      </c>
      <c r="L15" s="20">
        <v>114815</v>
      </c>
      <c r="M15" s="20"/>
      <c r="N15" s="20"/>
      <c r="O15" s="20"/>
      <c r="P15" s="30">
        <v>2121164</v>
      </c>
    </row>
    <row r="16" spans="1:16" x14ac:dyDescent="0.2">
      <c r="B16" s="21">
        <v>40269</v>
      </c>
      <c r="C16" s="20">
        <v>347717</v>
      </c>
      <c r="D16" s="20">
        <v>282906</v>
      </c>
      <c r="E16" s="29">
        <v>266701</v>
      </c>
      <c r="F16" s="20">
        <v>246189</v>
      </c>
      <c r="G16" s="20">
        <v>262818</v>
      </c>
      <c r="H16" s="20">
        <v>156944</v>
      </c>
      <c r="I16" s="20">
        <v>76296</v>
      </c>
      <c r="J16" s="20"/>
      <c r="K16" s="20">
        <v>126210</v>
      </c>
      <c r="L16" s="20">
        <v>77622</v>
      </c>
      <c r="M16" s="20"/>
      <c r="N16" s="20"/>
      <c r="O16" s="20"/>
      <c r="P16" s="30">
        <v>2201786</v>
      </c>
    </row>
    <row r="17" spans="2:19" x14ac:dyDescent="0.2">
      <c r="B17" s="21">
        <v>40299</v>
      </c>
      <c r="C17" s="20">
        <v>652046</v>
      </c>
      <c r="D17" s="20">
        <v>336164</v>
      </c>
      <c r="E17" s="29">
        <v>367610</v>
      </c>
      <c r="F17" s="20">
        <v>332314</v>
      </c>
      <c r="G17" s="20">
        <v>288697</v>
      </c>
      <c r="H17" s="20">
        <v>201095</v>
      </c>
      <c r="I17" s="20">
        <v>89716</v>
      </c>
      <c r="J17" s="20"/>
      <c r="K17" s="20">
        <v>120403</v>
      </c>
      <c r="L17" s="20">
        <v>93448</v>
      </c>
      <c r="M17" s="20"/>
      <c r="N17" s="20"/>
      <c r="O17" s="20"/>
      <c r="P17" s="30">
        <v>3099394</v>
      </c>
    </row>
    <row r="18" spans="2:19" x14ac:dyDescent="0.2">
      <c r="B18" s="21">
        <v>40330</v>
      </c>
      <c r="C18" s="20">
        <v>707692</v>
      </c>
      <c r="D18" s="20">
        <v>342267</v>
      </c>
      <c r="E18" s="29">
        <v>392595</v>
      </c>
      <c r="F18" s="20">
        <v>354390</v>
      </c>
      <c r="G18" s="20">
        <v>287419</v>
      </c>
      <c r="H18" s="20">
        <v>210091</v>
      </c>
      <c r="I18" s="20">
        <v>92368</v>
      </c>
      <c r="J18" s="20"/>
      <c r="K18" s="20">
        <v>127599</v>
      </c>
      <c r="L18" s="20">
        <v>88956</v>
      </c>
      <c r="M18" s="20"/>
      <c r="N18" s="20"/>
      <c r="O18" s="20"/>
      <c r="P18" s="30">
        <v>3306889</v>
      </c>
    </row>
    <row r="19" spans="2:19" x14ac:dyDescent="0.2">
      <c r="B19" s="21">
        <v>40360</v>
      </c>
      <c r="C19" s="20">
        <v>860621</v>
      </c>
      <c r="D19" s="20">
        <v>385273</v>
      </c>
      <c r="E19" s="29">
        <v>504581</v>
      </c>
      <c r="F19" s="20">
        <v>424272</v>
      </c>
      <c r="G19" s="20">
        <v>305370</v>
      </c>
      <c r="H19" s="20">
        <v>248115</v>
      </c>
      <c r="I19" s="20">
        <v>119316</v>
      </c>
      <c r="J19" s="20"/>
      <c r="K19" s="20">
        <v>151685</v>
      </c>
      <c r="L19" s="20">
        <v>108024</v>
      </c>
      <c r="M19" s="20"/>
      <c r="N19" s="20"/>
      <c r="O19" s="20"/>
      <c r="P19" s="30">
        <v>4014608</v>
      </c>
    </row>
    <row r="20" spans="2:19" x14ac:dyDescent="0.2">
      <c r="B20" s="21">
        <v>40391</v>
      </c>
      <c r="C20" s="20">
        <v>831478</v>
      </c>
      <c r="D20" s="20">
        <v>414384</v>
      </c>
      <c r="E20" s="29">
        <v>473897</v>
      </c>
      <c r="F20" s="20">
        <v>399212</v>
      </c>
      <c r="G20" s="20">
        <v>318769</v>
      </c>
      <c r="H20" s="20">
        <v>246211</v>
      </c>
      <c r="I20" s="20">
        <v>124056</v>
      </c>
      <c r="J20" s="20"/>
      <c r="K20" s="20">
        <v>145926</v>
      </c>
      <c r="L20" s="20">
        <v>106640</v>
      </c>
      <c r="M20" s="20"/>
      <c r="N20" s="20"/>
      <c r="O20" s="20"/>
      <c r="P20" s="30">
        <v>3964201</v>
      </c>
    </row>
    <row r="21" spans="2:19" x14ac:dyDescent="0.2">
      <c r="B21" s="21">
        <v>40422</v>
      </c>
      <c r="C21" s="20">
        <v>710162</v>
      </c>
      <c r="D21" s="20">
        <v>396213</v>
      </c>
      <c r="E21" s="29">
        <v>422691</v>
      </c>
      <c r="F21" s="20">
        <v>362489</v>
      </c>
      <c r="G21" s="20">
        <v>297839</v>
      </c>
      <c r="H21" s="20">
        <v>194471</v>
      </c>
      <c r="I21" s="20">
        <v>98246</v>
      </c>
      <c r="K21" s="20">
        <v>142161</v>
      </c>
      <c r="L21" s="20">
        <v>97040</v>
      </c>
      <c r="M21" s="20"/>
      <c r="N21" s="20"/>
      <c r="O21" s="20"/>
      <c r="P21" s="30">
        <v>3437110</v>
      </c>
    </row>
    <row r="22" spans="2:19" x14ac:dyDescent="0.2">
      <c r="B22" s="21">
        <v>40452</v>
      </c>
      <c r="C22" s="20">
        <v>486296</v>
      </c>
      <c r="D22" s="20">
        <v>396928</v>
      </c>
      <c r="E22" s="29">
        <v>395159</v>
      </c>
      <c r="F22" s="20">
        <v>336197</v>
      </c>
      <c r="G22" s="20">
        <v>306365</v>
      </c>
      <c r="H22" s="20">
        <v>185672</v>
      </c>
      <c r="I22" s="20">
        <v>88758</v>
      </c>
      <c r="J22" s="20"/>
      <c r="K22" s="20">
        <v>164289</v>
      </c>
      <c r="L22" s="20">
        <v>97983</v>
      </c>
      <c r="M22" s="20"/>
      <c r="N22" s="20"/>
      <c r="O22" s="20"/>
      <c r="P22" s="30">
        <v>2980269</v>
      </c>
    </row>
    <row r="23" spans="2:19" x14ac:dyDescent="0.2">
      <c r="B23" s="21">
        <v>40483</v>
      </c>
      <c r="C23" s="20">
        <v>133255</v>
      </c>
      <c r="D23" s="20">
        <v>314966</v>
      </c>
      <c r="E23" s="29">
        <v>186379</v>
      </c>
      <c r="F23" s="20">
        <v>169317</v>
      </c>
      <c r="G23" s="20">
        <v>275889</v>
      </c>
      <c r="H23" s="20">
        <v>79778</v>
      </c>
      <c r="I23" s="20">
        <v>70258</v>
      </c>
      <c r="J23" s="20"/>
      <c r="K23" s="20">
        <v>163643</v>
      </c>
      <c r="L23" s="20">
        <v>100886</v>
      </c>
      <c r="M23" s="20"/>
      <c r="N23" s="20"/>
      <c r="O23" s="20"/>
      <c r="P23" s="30">
        <v>1760035</v>
      </c>
    </row>
    <row r="24" spans="2:19" x14ac:dyDescent="0.2">
      <c r="B24" s="21">
        <v>40513</v>
      </c>
      <c r="C24" s="20">
        <v>132601</v>
      </c>
      <c r="D24" s="20">
        <v>310202</v>
      </c>
      <c r="E24" s="29">
        <v>174909</v>
      </c>
      <c r="F24" s="20">
        <v>157652</v>
      </c>
      <c r="G24" s="20">
        <v>267891</v>
      </c>
      <c r="H24" s="20">
        <v>77605</v>
      </c>
      <c r="I24" s="20">
        <v>67389</v>
      </c>
      <c r="K24" s="20">
        <v>158444</v>
      </c>
      <c r="L24" s="20">
        <v>93712</v>
      </c>
      <c r="M24" s="20"/>
      <c r="N24" s="20"/>
      <c r="O24" s="20"/>
      <c r="P24" s="30">
        <v>1694475</v>
      </c>
    </row>
    <row r="25" spans="2:19" x14ac:dyDescent="0.2">
      <c r="B25" s="21">
        <v>40544</v>
      </c>
      <c r="C25" s="20">
        <v>125295</v>
      </c>
      <c r="D25" s="20">
        <v>297993</v>
      </c>
      <c r="E25" s="29">
        <v>163461</v>
      </c>
      <c r="F25" s="20">
        <v>156630</v>
      </c>
      <c r="G25" s="20">
        <v>258882</v>
      </c>
      <c r="H25" s="20">
        <v>74537</v>
      </c>
      <c r="I25" s="34">
        <v>67735</v>
      </c>
      <c r="K25" s="20">
        <v>182509</v>
      </c>
      <c r="L25" s="20">
        <v>139887</v>
      </c>
      <c r="M25" s="20"/>
      <c r="N25" s="20"/>
      <c r="O25" s="20"/>
      <c r="P25" s="30">
        <v>1743452</v>
      </c>
    </row>
    <row r="26" spans="2:19" x14ac:dyDescent="0.2">
      <c r="B26" s="21">
        <v>40575</v>
      </c>
      <c r="C26" s="20">
        <v>155643</v>
      </c>
      <c r="D26" s="20">
        <v>310097</v>
      </c>
      <c r="E26" s="29">
        <v>189464</v>
      </c>
      <c r="F26" s="20">
        <v>173505</v>
      </c>
      <c r="G26" s="20">
        <v>253568</v>
      </c>
      <c r="H26" s="20">
        <v>80006</v>
      </c>
      <c r="I26" s="34">
        <v>69240</v>
      </c>
      <c r="K26" s="20">
        <v>190238</v>
      </c>
      <c r="L26" s="20">
        <v>143358</v>
      </c>
      <c r="M26" s="20"/>
      <c r="N26" s="20"/>
      <c r="O26" s="20"/>
      <c r="P26" s="30">
        <v>1875100</v>
      </c>
    </row>
    <row r="27" spans="2:19" x14ac:dyDescent="0.2">
      <c r="B27" s="21">
        <v>40603</v>
      </c>
      <c r="C27" s="20">
        <v>252794</v>
      </c>
      <c r="D27" s="20">
        <v>388094</v>
      </c>
      <c r="E27" s="29">
        <v>262877</v>
      </c>
      <c r="F27" s="20">
        <v>224011</v>
      </c>
      <c r="G27" s="20">
        <v>312527</v>
      </c>
      <c r="H27" s="20">
        <v>117275</v>
      </c>
      <c r="I27" s="34">
        <v>90133</v>
      </c>
      <c r="K27" s="20">
        <v>209876</v>
      </c>
      <c r="L27" s="20">
        <v>153578</v>
      </c>
      <c r="M27" s="20"/>
      <c r="N27" s="20"/>
      <c r="O27" s="20"/>
      <c r="P27" s="30">
        <v>2405609</v>
      </c>
    </row>
    <row r="28" spans="2:19" x14ac:dyDescent="0.2">
      <c r="B28" s="21">
        <v>40634</v>
      </c>
      <c r="C28" s="20">
        <v>477667</v>
      </c>
      <c r="D28" s="20">
        <v>455514</v>
      </c>
      <c r="E28" s="29">
        <v>383751</v>
      </c>
      <c r="F28" s="20">
        <v>331238</v>
      </c>
      <c r="G28" s="20">
        <v>338229</v>
      </c>
      <c r="H28" s="20">
        <v>140259</v>
      </c>
      <c r="I28" s="20">
        <v>106383</v>
      </c>
      <c r="J28" s="20"/>
      <c r="K28" s="20">
        <v>212243</v>
      </c>
      <c r="L28" s="20">
        <v>139005</v>
      </c>
      <c r="M28" s="20"/>
      <c r="N28" s="20"/>
      <c r="O28" s="20"/>
      <c r="P28" s="30">
        <v>3127364</v>
      </c>
      <c r="Q28" s="20"/>
      <c r="R28" s="20"/>
    </row>
    <row r="29" spans="2:19" x14ac:dyDescent="0.2">
      <c r="B29" s="21">
        <v>40664</v>
      </c>
      <c r="C29" s="20">
        <v>702985</v>
      </c>
      <c r="D29" s="20">
        <v>486666</v>
      </c>
      <c r="E29" s="29">
        <v>405090</v>
      </c>
      <c r="F29" s="20">
        <v>357321</v>
      </c>
      <c r="G29" s="20">
        <v>327347</v>
      </c>
      <c r="H29" s="20">
        <v>133696</v>
      </c>
      <c r="I29" s="20">
        <v>109714</v>
      </c>
      <c r="J29" s="20"/>
      <c r="K29" s="20">
        <v>156138</v>
      </c>
      <c r="L29" s="20">
        <v>101163</v>
      </c>
      <c r="M29" s="20"/>
      <c r="N29" s="20"/>
      <c r="O29" s="20"/>
      <c r="P29" s="30">
        <v>3461709</v>
      </c>
      <c r="Q29" s="20"/>
      <c r="R29" s="20"/>
    </row>
    <row r="30" spans="2:19" x14ac:dyDescent="0.2">
      <c r="B30" s="21">
        <v>40695</v>
      </c>
      <c r="C30" s="20">
        <v>825515</v>
      </c>
      <c r="D30" s="20">
        <v>496420</v>
      </c>
      <c r="E30" s="29">
        <v>422444</v>
      </c>
      <c r="F30" s="20">
        <v>381835</v>
      </c>
      <c r="G30" s="20">
        <v>321207</v>
      </c>
      <c r="H30" s="20">
        <v>138085</v>
      </c>
      <c r="I30" s="20">
        <v>108172</v>
      </c>
      <c r="J30" s="20"/>
      <c r="K30" s="20">
        <v>157986</v>
      </c>
      <c r="L30" s="20">
        <v>104140</v>
      </c>
      <c r="M30" s="20"/>
      <c r="N30" s="20"/>
      <c r="O30" s="20"/>
      <c r="P30" s="30">
        <v>3735023</v>
      </c>
      <c r="S30" s="20"/>
    </row>
    <row r="31" spans="2:19" x14ac:dyDescent="0.2">
      <c r="B31" s="21">
        <v>40725</v>
      </c>
      <c r="C31" s="20">
        <v>985637</v>
      </c>
      <c r="D31" s="34">
        <v>558494</v>
      </c>
      <c r="E31" s="29">
        <v>507951</v>
      </c>
      <c r="F31" s="20">
        <v>459249</v>
      </c>
      <c r="G31" s="20">
        <v>341799</v>
      </c>
      <c r="H31" s="20">
        <v>157062</v>
      </c>
      <c r="I31" s="20">
        <v>127688</v>
      </c>
      <c r="K31" s="20">
        <v>197357</v>
      </c>
      <c r="L31" s="20">
        <v>127760</v>
      </c>
      <c r="M31" s="20"/>
      <c r="N31" s="20"/>
      <c r="O31" s="20"/>
      <c r="P31" s="30">
        <v>4433567</v>
      </c>
    </row>
    <row r="32" spans="2:19" x14ac:dyDescent="0.2">
      <c r="B32" s="21">
        <v>40756</v>
      </c>
      <c r="C32" s="20">
        <v>945720</v>
      </c>
      <c r="D32" s="20">
        <v>569907</v>
      </c>
      <c r="E32" s="29">
        <v>477010</v>
      </c>
      <c r="F32" s="20">
        <v>432468</v>
      </c>
      <c r="G32" s="20">
        <v>346157</v>
      </c>
      <c r="H32" s="20">
        <v>157746</v>
      </c>
      <c r="I32" s="20">
        <v>132067</v>
      </c>
      <c r="J32" s="20"/>
      <c r="K32" s="20">
        <v>192434</v>
      </c>
      <c r="L32" s="20">
        <v>125024</v>
      </c>
      <c r="M32" s="20"/>
      <c r="N32" s="20"/>
      <c r="O32" s="20"/>
      <c r="P32" s="30">
        <v>4324596</v>
      </c>
    </row>
    <row r="33" spans="2:16" x14ac:dyDescent="0.2">
      <c r="B33" s="21">
        <v>40787</v>
      </c>
      <c r="C33" s="20">
        <v>824212</v>
      </c>
      <c r="D33" s="34">
        <v>518635</v>
      </c>
      <c r="E33" s="29">
        <v>442027</v>
      </c>
      <c r="F33" s="20">
        <v>394524</v>
      </c>
      <c r="G33" s="20">
        <v>339353</v>
      </c>
      <c r="H33" s="20">
        <v>136968</v>
      </c>
      <c r="I33" s="20">
        <v>112915</v>
      </c>
      <c r="J33" s="20"/>
      <c r="K33" s="20">
        <v>183169</v>
      </c>
      <c r="L33" s="20">
        <v>108610</v>
      </c>
      <c r="M33" s="20"/>
      <c r="N33" s="20"/>
      <c r="O33" s="20"/>
      <c r="P33" s="30">
        <v>3861821</v>
      </c>
    </row>
    <row r="34" spans="2:16" x14ac:dyDescent="0.2">
      <c r="B34" s="21">
        <v>40817</v>
      </c>
      <c r="C34" s="20">
        <v>608063</v>
      </c>
      <c r="D34" s="20">
        <v>498070</v>
      </c>
      <c r="E34" s="29">
        <v>395358</v>
      </c>
      <c r="F34" s="20">
        <v>357949</v>
      </c>
      <c r="G34" s="20">
        <v>335113</v>
      </c>
      <c r="H34" s="20">
        <v>119308</v>
      </c>
      <c r="I34" s="20">
        <v>103204</v>
      </c>
      <c r="J34" s="20"/>
      <c r="K34" s="20">
        <v>215613</v>
      </c>
      <c r="L34" s="20">
        <v>134011</v>
      </c>
      <c r="M34" s="20"/>
      <c r="N34" s="20"/>
      <c r="O34" s="20"/>
      <c r="P34" s="30">
        <v>3389084</v>
      </c>
    </row>
    <row r="35" spans="2:16" x14ac:dyDescent="0.2">
      <c r="B35" s="21">
        <v>40848</v>
      </c>
      <c r="C35" s="20">
        <v>119113</v>
      </c>
      <c r="D35" s="20">
        <v>371410</v>
      </c>
      <c r="E35" s="29">
        <v>171583</v>
      </c>
      <c r="F35" s="20">
        <v>161749</v>
      </c>
      <c r="G35" s="20">
        <v>270010</v>
      </c>
      <c r="H35" s="20"/>
      <c r="I35" s="20">
        <v>63480</v>
      </c>
      <c r="J35" s="20"/>
      <c r="K35" s="20">
        <v>205583</v>
      </c>
      <c r="L35" s="20">
        <v>144524</v>
      </c>
      <c r="M35" s="20"/>
      <c r="N35" s="20"/>
      <c r="O35" s="20"/>
      <c r="P35" s="30">
        <v>1837989</v>
      </c>
    </row>
    <row r="36" spans="2:16" x14ac:dyDescent="0.2">
      <c r="B36" s="21">
        <v>40878</v>
      </c>
      <c r="C36" s="20">
        <v>103748</v>
      </c>
      <c r="D36" s="20">
        <v>411261</v>
      </c>
      <c r="E36" s="29">
        <v>168454</v>
      </c>
      <c r="F36" s="20">
        <v>157214</v>
      </c>
      <c r="G36" s="20">
        <v>298590</v>
      </c>
      <c r="I36" s="20">
        <v>70988</v>
      </c>
      <c r="K36" s="20">
        <v>210888</v>
      </c>
      <c r="L36" s="20">
        <v>149865</v>
      </c>
      <c r="M36" s="20"/>
      <c r="N36" s="20"/>
      <c r="O36" s="20"/>
      <c r="P36" s="30">
        <v>1909126</v>
      </c>
    </row>
    <row r="37" spans="2:16" x14ac:dyDescent="0.2">
      <c r="B37" s="21">
        <v>40909</v>
      </c>
      <c r="C37" s="20">
        <v>98911</v>
      </c>
      <c r="D37" s="20">
        <v>347553</v>
      </c>
      <c r="E37" s="29">
        <v>146205</v>
      </c>
      <c r="F37" s="20">
        <v>143316</v>
      </c>
      <c r="G37" s="20">
        <v>250257</v>
      </c>
      <c r="H37" s="20"/>
      <c r="I37" s="20">
        <v>59792</v>
      </c>
      <c r="J37" s="20"/>
      <c r="K37" s="20">
        <v>201425</v>
      </c>
      <c r="L37" s="20">
        <v>144812</v>
      </c>
      <c r="M37" s="20"/>
      <c r="N37" s="20"/>
      <c r="O37" s="20"/>
      <c r="P37" s="30">
        <v>1689988</v>
      </c>
    </row>
    <row r="38" spans="2:16" x14ac:dyDescent="0.2">
      <c r="B38" s="21">
        <v>40940</v>
      </c>
      <c r="C38" s="20">
        <v>134440</v>
      </c>
      <c r="D38" s="20">
        <v>380430</v>
      </c>
      <c r="E38" s="29">
        <v>172210</v>
      </c>
      <c r="F38" s="20">
        <v>160451</v>
      </c>
      <c r="G38" s="20">
        <v>250893</v>
      </c>
      <c r="I38" s="20">
        <v>61271</v>
      </c>
      <c r="K38" s="20">
        <v>200969</v>
      </c>
      <c r="L38" s="20">
        <v>144175</v>
      </c>
      <c r="M38" s="20"/>
      <c r="N38" s="20"/>
      <c r="O38" s="20"/>
      <c r="P38" s="30">
        <v>1828444</v>
      </c>
    </row>
    <row r="39" spans="2:16" x14ac:dyDescent="0.2">
      <c r="B39" s="21">
        <v>40969</v>
      </c>
      <c r="C39" s="20">
        <v>272350</v>
      </c>
      <c r="D39" s="20">
        <v>474588</v>
      </c>
      <c r="E39" s="29">
        <v>252985</v>
      </c>
      <c r="F39" s="20">
        <v>219653</v>
      </c>
      <c r="G39" s="20">
        <v>301252</v>
      </c>
      <c r="H39" s="20"/>
      <c r="I39" s="20">
        <v>79174</v>
      </c>
      <c r="J39" s="20"/>
      <c r="K39" s="20">
        <v>221696</v>
      </c>
      <c r="L39" s="20">
        <v>152775</v>
      </c>
      <c r="M39" s="20"/>
      <c r="N39" s="20"/>
      <c r="O39" s="20"/>
      <c r="P39" s="29">
        <v>2400382</v>
      </c>
    </row>
    <row r="40" spans="2:16" x14ac:dyDescent="0.2">
      <c r="B40" s="21">
        <v>41000</v>
      </c>
      <c r="C40" s="20">
        <v>470609</v>
      </c>
      <c r="D40" s="20">
        <v>605344</v>
      </c>
      <c r="E40" s="29">
        <v>357067</v>
      </c>
      <c r="F40" s="20">
        <v>291329</v>
      </c>
      <c r="G40" s="20">
        <v>316927</v>
      </c>
      <c r="H40" s="20"/>
      <c r="I40" s="20">
        <v>107791</v>
      </c>
      <c r="J40" s="20"/>
      <c r="K40" s="20">
        <v>191222</v>
      </c>
      <c r="L40" s="20">
        <v>124431</v>
      </c>
      <c r="M40" s="20"/>
      <c r="N40" s="20"/>
      <c r="O40" s="20"/>
      <c r="P40" s="29">
        <v>3062836</v>
      </c>
    </row>
    <row r="41" spans="2:16" x14ac:dyDescent="0.2">
      <c r="B41" s="21">
        <v>41030</v>
      </c>
      <c r="C41" s="20">
        <v>753424</v>
      </c>
      <c r="D41" s="20">
        <v>620207</v>
      </c>
      <c r="E41" s="29">
        <v>398739</v>
      </c>
      <c r="F41" s="20">
        <v>333158</v>
      </c>
      <c r="G41" s="20">
        <v>308574</v>
      </c>
      <c r="H41" s="20"/>
      <c r="I41" s="20">
        <v>104622</v>
      </c>
      <c r="J41" s="20"/>
      <c r="K41" s="20">
        <v>160822</v>
      </c>
      <c r="L41" s="20">
        <v>100869</v>
      </c>
      <c r="M41" s="20"/>
      <c r="N41" s="20"/>
      <c r="O41" s="20"/>
      <c r="P41" s="29">
        <v>3557872</v>
      </c>
    </row>
    <row r="42" spans="2:16" x14ac:dyDescent="0.2">
      <c r="B42" s="21">
        <v>41061</v>
      </c>
      <c r="C42" s="20">
        <v>880137</v>
      </c>
      <c r="D42" s="20">
        <v>643383</v>
      </c>
      <c r="E42" s="29">
        <v>438788</v>
      </c>
      <c r="F42" s="20">
        <v>355897</v>
      </c>
      <c r="G42" s="20">
        <v>298997</v>
      </c>
      <c r="I42" s="20">
        <v>107110</v>
      </c>
      <c r="K42" s="20">
        <v>174466</v>
      </c>
      <c r="L42" s="20">
        <v>107228</v>
      </c>
      <c r="M42" s="20"/>
      <c r="N42" s="20"/>
      <c r="O42" s="20"/>
      <c r="P42" s="29">
        <v>3930348</v>
      </c>
    </row>
    <row r="43" spans="2:16" x14ac:dyDescent="0.2">
      <c r="B43" s="21">
        <v>41091</v>
      </c>
      <c r="C43" s="20">
        <v>1059240</v>
      </c>
      <c r="D43" s="20">
        <v>736338</v>
      </c>
      <c r="E43" s="29">
        <v>504918</v>
      </c>
      <c r="F43" s="20">
        <v>431191</v>
      </c>
      <c r="G43" s="20">
        <v>313911</v>
      </c>
      <c r="H43">
        <v>170517</v>
      </c>
      <c r="I43" s="20">
        <v>130904</v>
      </c>
      <c r="K43" s="20">
        <v>189914</v>
      </c>
      <c r="L43" s="20">
        <v>127511</v>
      </c>
      <c r="M43" s="20"/>
      <c r="N43" s="20"/>
      <c r="O43" s="20"/>
      <c r="P43" s="29">
        <v>4608805</v>
      </c>
    </row>
    <row r="44" spans="2:16" x14ac:dyDescent="0.2">
      <c r="B44" s="21">
        <v>41122</v>
      </c>
      <c r="C44" s="20">
        <v>1007516</v>
      </c>
      <c r="D44" s="20">
        <v>756289</v>
      </c>
      <c r="E44" s="29">
        <v>474908</v>
      </c>
      <c r="F44" s="20">
        <v>397992</v>
      </c>
      <c r="G44" s="20">
        <v>310033</v>
      </c>
      <c r="H44">
        <v>171060</v>
      </c>
      <c r="I44" s="20"/>
      <c r="K44" s="20">
        <v>185671</v>
      </c>
      <c r="L44" s="20">
        <v>119782</v>
      </c>
      <c r="M44" s="20"/>
      <c r="N44" s="20"/>
      <c r="O44" s="20"/>
      <c r="P44" s="29">
        <v>4485492</v>
      </c>
    </row>
    <row r="45" spans="2:16" x14ac:dyDescent="0.2">
      <c r="B45" s="21">
        <v>41153</v>
      </c>
      <c r="C45" s="20">
        <v>897598</v>
      </c>
      <c r="D45" s="20">
        <v>669725</v>
      </c>
      <c r="E45" s="29">
        <v>438311</v>
      </c>
      <c r="F45" s="20">
        <v>359481</v>
      </c>
      <c r="G45" s="20">
        <v>307969</v>
      </c>
      <c r="H45">
        <v>147386</v>
      </c>
      <c r="I45" s="20"/>
      <c r="K45" s="20">
        <v>180410</v>
      </c>
      <c r="L45" s="20">
        <v>117896</v>
      </c>
      <c r="M45" s="20"/>
      <c r="N45" s="20"/>
      <c r="O45" s="20"/>
      <c r="P45" s="29">
        <v>4000880</v>
      </c>
    </row>
    <row r="46" spans="2:16" x14ac:dyDescent="0.2">
      <c r="B46" s="21">
        <v>41183</v>
      </c>
      <c r="C46" s="20">
        <v>618750</v>
      </c>
      <c r="D46" s="20">
        <v>592401</v>
      </c>
      <c r="E46" s="29">
        <v>378905</v>
      </c>
      <c r="F46" s="20">
        <v>313726</v>
      </c>
      <c r="G46" s="20">
        <v>296785</v>
      </c>
      <c r="H46" s="20">
        <v>121591</v>
      </c>
      <c r="I46" s="20">
        <v>100343</v>
      </c>
      <c r="J46" s="20"/>
      <c r="K46" s="20">
        <v>210337</v>
      </c>
      <c r="L46" s="20">
        <v>129179</v>
      </c>
      <c r="M46" s="20"/>
      <c r="N46" s="20"/>
      <c r="O46" s="20"/>
      <c r="P46" s="29">
        <v>3331596</v>
      </c>
    </row>
    <row r="47" spans="2:16" x14ac:dyDescent="0.2">
      <c r="B47" s="21">
        <v>41214</v>
      </c>
      <c r="C47" s="20">
        <v>121965</v>
      </c>
      <c r="D47" s="20">
        <v>405778</v>
      </c>
      <c r="E47" s="29">
        <v>175395</v>
      </c>
      <c r="F47" s="20">
        <v>170093</v>
      </c>
      <c r="G47" s="20">
        <v>237369</v>
      </c>
      <c r="I47" s="20">
        <v>59858</v>
      </c>
      <c r="K47" s="20">
        <v>203251</v>
      </c>
      <c r="L47" s="20">
        <v>136881</v>
      </c>
      <c r="M47" s="20"/>
      <c r="N47" s="20"/>
      <c r="O47" s="20"/>
      <c r="P47" s="29">
        <v>1835801</v>
      </c>
    </row>
    <row r="48" spans="2:16" x14ac:dyDescent="0.2">
      <c r="B48" s="21">
        <v>41244</v>
      </c>
      <c r="C48" s="20">
        <v>106317</v>
      </c>
      <c r="D48" s="20">
        <v>430363</v>
      </c>
      <c r="E48" s="30">
        <v>173021</v>
      </c>
      <c r="F48" s="20">
        <v>162466</v>
      </c>
      <c r="G48" s="20">
        <v>243472</v>
      </c>
      <c r="H48" s="20"/>
      <c r="I48" s="20">
        <v>61615</v>
      </c>
      <c r="J48" s="20"/>
      <c r="K48" s="20">
        <v>213081</v>
      </c>
      <c r="L48" s="20">
        <v>148396</v>
      </c>
      <c r="M48" s="20"/>
      <c r="N48" s="20"/>
      <c r="O48" s="20"/>
      <c r="P48" s="29">
        <v>1878923</v>
      </c>
    </row>
    <row r="49" spans="2:16" x14ac:dyDescent="0.2">
      <c r="B49" s="21">
        <v>41275</v>
      </c>
      <c r="C49" s="20">
        <v>93366</v>
      </c>
      <c r="D49" s="20">
        <v>345296</v>
      </c>
      <c r="E49" s="30">
        <v>154114</v>
      </c>
      <c r="F49" s="20">
        <v>151490</v>
      </c>
      <c r="G49" s="20">
        <v>200438</v>
      </c>
      <c r="I49" s="20">
        <v>53258</v>
      </c>
      <c r="K49" s="20">
        <v>199121</v>
      </c>
      <c r="L49" s="20">
        <v>141204</v>
      </c>
      <c r="M49" s="20"/>
      <c r="N49" s="20"/>
      <c r="O49" s="20"/>
      <c r="P49" s="29">
        <v>1622128</v>
      </c>
    </row>
    <row r="50" spans="2:16" x14ac:dyDescent="0.2">
      <c r="B50" s="21">
        <v>41306</v>
      </c>
      <c r="C50" s="20">
        <v>138267</v>
      </c>
      <c r="D50" s="20">
        <v>376619</v>
      </c>
      <c r="E50" s="30">
        <v>179318</v>
      </c>
      <c r="F50" s="20">
        <v>166984</v>
      </c>
      <c r="G50" s="20">
        <v>206194</v>
      </c>
      <c r="H50" s="20"/>
      <c r="I50" s="20">
        <v>55001</v>
      </c>
      <c r="J50" s="20"/>
      <c r="K50" s="20">
        <v>198429</v>
      </c>
      <c r="L50" s="20">
        <v>136849</v>
      </c>
      <c r="M50" s="20"/>
      <c r="N50" s="20"/>
      <c r="O50" s="20"/>
      <c r="P50" s="29">
        <v>1763064</v>
      </c>
    </row>
    <row r="51" spans="2:16" x14ac:dyDescent="0.2">
      <c r="B51" s="21">
        <v>41334</v>
      </c>
      <c r="C51" s="20">
        <v>313294</v>
      </c>
      <c r="D51" s="20">
        <v>494352</v>
      </c>
      <c r="E51" s="30">
        <v>272946</v>
      </c>
      <c r="F51" s="20">
        <v>235073</v>
      </c>
      <c r="G51" s="20">
        <v>250927</v>
      </c>
      <c r="I51" s="20">
        <v>78835</v>
      </c>
      <c r="K51" s="20">
        <v>228575</v>
      </c>
      <c r="L51" s="20">
        <v>149223</v>
      </c>
      <c r="M51" s="20"/>
      <c r="N51" s="20"/>
      <c r="O51" s="20"/>
      <c r="P51" s="29">
        <v>2465183</v>
      </c>
    </row>
    <row r="52" spans="2:16" x14ac:dyDescent="0.2">
      <c r="B52" s="21">
        <v>41365</v>
      </c>
      <c r="C52" s="20">
        <v>469567</v>
      </c>
      <c r="D52" s="20">
        <v>614713</v>
      </c>
      <c r="E52" s="30">
        <v>363085</v>
      </c>
      <c r="F52" s="20">
        <v>306498</v>
      </c>
      <c r="G52" s="20">
        <v>248905</v>
      </c>
      <c r="H52">
        <v>122302</v>
      </c>
      <c r="I52" s="20">
        <v>107576</v>
      </c>
      <c r="K52" s="20">
        <v>145257</v>
      </c>
      <c r="L52" s="20">
        <v>72087</v>
      </c>
      <c r="M52" s="20"/>
      <c r="N52" s="20"/>
      <c r="O52" s="20"/>
      <c r="P52" s="29">
        <v>2865391</v>
      </c>
    </row>
    <row r="53" spans="2:16" x14ac:dyDescent="0.2">
      <c r="B53" s="21">
        <v>41395</v>
      </c>
      <c r="C53" s="20">
        <v>734823</v>
      </c>
      <c r="D53" s="20">
        <v>687528</v>
      </c>
      <c r="E53" s="30">
        <v>433507</v>
      </c>
      <c r="F53" s="20">
        <v>369983</v>
      </c>
      <c r="G53" s="20">
        <v>256590</v>
      </c>
      <c r="H53">
        <v>140094</v>
      </c>
      <c r="I53" s="20">
        <v>105668</v>
      </c>
      <c r="K53" s="20">
        <v>136895</v>
      </c>
      <c r="L53" s="20"/>
      <c r="M53" s="20"/>
      <c r="N53" s="20"/>
      <c r="O53" s="20"/>
      <c r="P53" s="29">
        <v>3493962</v>
      </c>
    </row>
    <row r="54" spans="2:16" x14ac:dyDescent="0.2">
      <c r="B54" s="21">
        <v>41426</v>
      </c>
      <c r="C54" s="20">
        <v>812283</v>
      </c>
      <c r="D54" s="20">
        <v>709359</v>
      </c>
      <c r="E54" s="30">
        <v>463657</v>
      </c>
      <c r="F54" s="20">
        <v>388602</v>
      </c>
      <c r="G54" s="20">
        <v>244298</v>
      </c>
      <c r="H54">
        <v>146067</v>
      </c>
      <c r="I54" s="20">
        <v>109584</v>
      </c>
      <c r="K54" s="20">
        <v>142251</v>
      </c>
      <c r="L54" s="20"/>
      <c r="M54" s="20"/>
      <c r="N54" s="20"/>
      <c r="O54" s="20"/>
      <c r="P54" s="29">
        <v>3750631</v>
      </c>
    </row>
    <row r="55" spans="2:16" x14ac:dyDescent="0.2">
      <c r="B55" s="21">
        <v>41456</v>
      </c>
      <c r="C55" s="20">
        <v>940802</v>
      </c>
      <c r="D55" s="20">
        <v>779916</v>
      </c>
      <c r="E55" s="30">
        <v>527919</v>
      </c>
      <c r="F55" s="20">
        <v>466427</v>
      </c>
      <c r="G55" s="20">
        <v>251873</v>
      </c>
      <c r="H55" s="20">
        <v>177466</v>
      </c>
      <c r="I55" s="20">
        <v>128975</v>
      </c>
      <c r="K55" s="20">
        <v>159509</v>
      </c>
      <c r="P55" s="29">
        <v>4335496</v>
      </c>
    </row>
    <row r="56" spans="2:16" x14ac:dyDescent="0.2">
      <c r="B56" s="21">
        <v>41487</v>
      </c>
      <c r="C56" s="20">
        <v>923199</v>
      </c>
      <c r="D56" s="20">
        <v>814885</v>
      </c>
      <c r="E56" s="30">
        <v>494993</v>
      </c>
      <c r="F56" s="20">
        <v>431480</v>
      </c>
      <c r="G56" s="20">
        <v>246847</v>
      </c>
      <c r="H56" s="20">
        <v>176754</v>
      </c>
      <c r="I56" s="20">
        <v>123438</v>
      </c>
      <c r="J56" s="20"/>
      <c r="K56" s="20">
        <v>157797</v>
      </c>
      <c r="L56" s="20"/>
      <c r="M56" s="20"/>
      <c r="N56" s="20"/>
      <c r="O56" s="20"/>
      <c r="P56" s="29">
        <v>4288032</v>
      </c>
    </row>
    <row r="57" spans="2:16" x14ac:dyDescent="0.2">
      <c r="B57" s="21">
        <v>41518</v>
      </c>
      <c r="C57" s="20">
        <v>812508</v>
      </c>
      <c r="D57" s="20">
        <v>742157</v>
      </c>
      <c r="E57" s="30">
        <v>466630</v>
      </c>
      <c r="F57" s="20">
        <v>397098</v>
      </c>
      <c r="G57" s="20">
        <v>259520</v>
      </c>
      <c r="H57" s="20">
        <v>148149</v>
      </c>
      <c r="I57" s="20">
        <v>113111</v>
      </c>
      <c r="K57" s="20">
        <v>147997</v>
      </c>
      <c r="P57" s="29">
        <v>3836344</v>
      </c>
    </row>
    <row r="58" spans="2:16" x14ac:dyDescent="0.2">
      <c r="B58" s="21">
        <v>41548</v>
      </c>
      <c r="C58" s="20">
        <v>591460</v>
      </c>
      <c r="D58" s="20">
        <v>649635</v>
      </c>
      <c r="E58" s="30">
        <v>411138</v>
      </c>
      <c r="F58" s="20">
        <v>347781</v>
      </c>
      <c r="G58" s="20">
        <v>259738</v>
      </c>
      <c r="H58" s="20">
        <v>131590</v>
      </c>
      <c r="I58" s="20">
        <v>107463</v>
      </c>
      <c r="K58" s="20">
        <v>171429</v>
      </c>
      <c r="L58" s="20">
        <v>98316</v>
      </c>
      <c r="M58" s="20"/>
      <c r="N58" s="20"/>
      <c r="O58" s="20"/>
      <c r="P58" s="29">
        <v>3274980</v>
      </c>
    </row>
    <row r="59" spans="2:16" x14ac:dyDescent="0.2">
      <c r="B59" s="21">
        <v>41579</v>
      </c>
      <c r="C59" s="20">
        <v>109353</v>
      </c>
      <c r="D59" s="20">
        <v>458811</v>
      </c>
      <c r="E59" s="30">
        <v>205048</v>
      </c>
      <c r="F59" s="20">
        <v>190459</v>
      </c>
      <c r="G59" s="20">
        <v>226737</v>
      </c>
      <c r="H59" s="20"/>
      <c r="I59" s="20">
        <v>62283</v>
      </c>
      <c r="J59" s="20"/>
      <c r="K59" s="20">
        <v>173128</v>
      </c>
      <c r="L59" s="20">
        <v>118305</v>
      </c>
      <c r="M59" s="20"/>
      <c r="N59" s="20"/>
      <c r="O59" s="20"/>
      <c r="P59" s="29">
        <v>1838571</v>
      </c>
    </row>
    <row r="60" spans="2:16" x14ac:dyDescent="0.2">
      <c r="B60" s="21">
        <v>41609</v>
      </c>
      <c r="C60" s="20">
        <v>108791</v>
      </c>
      <c r="D60" s="20">
        <v>489058</v>
      </c>
      <c r="E60" s="30">
        <v>212597</v>
      </c>
      <c r="F60" s="20">
        <v>184677</v>
      </c>
      <c r="G60" s="20">
        <v>249223</v>
      </c>
      <c r="I60" s="20">
        <v>59263</v>
      </c>
      <c r="K60" s="20">
        <v>176289</v>
      </c>
      <c r="L60" s="20">
        <v>122004</v>
      </c>
      <c r="M60" s="20"/>
      <c r="N60" s="20"/>
      <c r="O60" s="20"/>
      <c r="P60" s="29">
        <v>1900824</v>
      </c>
    </row>
    <row r="61" spans="2:16" x14ac:dyDescent="0.2">
      <c r="B61" s="21">
        <v>41640</v>
      </c>
      <c r="D61" s="20">
        <v>389020</v>
      </c>
      <c r="E61" s="30">
        <v>157880</v>
      </c>
      <c r="F61" s="20">
        <v>151508</v>
      </c>
      <c r="G61" s="20">
        <v>200631</v>
      </c>
      <c r="I61" s="20">
        <v>51570</v>
      </c>
      <c r="K61" s="20">
        <v>135011</v>
      </c>
      <c r="L61" s="20">
        <v>80185</v>
      </c>
      <c r="M61" s="20"/>
      <c r="N61" s="20"/>
      <c r="O61" s="20"/>
      <c r="P61" s="29">
        <v>1405276</v>
      </c>
    </row>
    <row r="62" spans="2:16" x14ac:dyDescent="0.2">
      <c r="B62" s="21">
        <v>41671</v>
      </c>
      <c r="C62" s="20">
        <v>33525</v>
      </c>
      <c r="D62" s="20">
        <v>427792</v>
      </c>
      <c r="E62" s="30">
        <v>184594</v>
      </c>
      <c r="F62" s="20">
        <v>170534</v>
      </c>
      <c r="G62" s="20">
        <v>209426</v>
      </c>
      <c r="H62" s="20"/>
      <c r="I62" s="20">
        <v>57672</v>
      </c>
      <c r="J62" s="20"/>
      <c r="K62" s="20">
        <v>143623</v>
      </c>
      <c r="L62" s="20">
        <v>82921</v>
      </c>
      <c r="M62" s="20"/>
      <c r="N62" s="20"/>
      <c r="O62" s="20"/>
      <c r="P62" s="30">
        <v>1534040</v>
      </c>
    </row>
    <row r="63" spans="2:16" x14ac:dyDescent="0.2">
      <c r="B63" s="21">
        <v>41699</v>
      </c>
      <c r="C63" s="20">
        <v>62135</v>
      </c>
      <c r="D63" s="20">
        <v>533401</v>
      </c>
      <c r="E63" s="30">
        <v>242648</v>
      </c>
      <c r="F63" s="20">
        <v>215446</v>
      </c>
      <c r="G63" s="20">
        <v>246578</v>
      </c>
      <c r="I63" s="20">
        <v>71667</v>
      </c>
      <c r="K63" s="20">
        <v>152663</v>
      </c>
      <c r="L63" s="20">
        <v>86157</v>
      </c>
      <c r="M63" s="20"/>
      <c r="N63" s="20"/>
      <c r="O63" s="20"/>
      <c r="P63" s="29">
        <v>1883629</v>
      </c>
    </row>
    <row r="64" spans="2:16" x14ac:dyDescent="0.2">
      <c r="B64" s="21">
        <v>41730</v>
      </c>
      <c r="C64" s="20">
        <v>311569</v>
      </c>
      <c r="D64" s="20">
        <v>726235</v>
      </c>
      <c r="E64" s="30">
        <v>390865</v>
      </c>
      <c r="F64" s="20">
        <v>326505</v>
      </c>
      <c r="G64" s="20">
        <v>280823</v>
      </c>
      <c r="H64" s="20">
        <v>104713</v>
      </c>
      <c r="I64" s="20">
        <v>102898</v>
      </c>
      <c r="K64" s="20">
        <v>149767</v>
      </c>
      <c r="P64" s="29">
        <v>2891790</v>
      </c>
    </row>
    <row r="65" spans="2:16" x14ac:dyDescent="0.2">
      <c r="B65" s="21">
        <v>41760</v>
      </c>
      <c r="C65" s="20">
        <v>429302</v>
      </c>
      <c r="D65" s="20">
        <v>775553</v>
      </c>
      <c r="E65" s="30">
        <v>425911</v>
      </c>
      <c r="F65" s="20">
        <v>362687</v>
      </c>
      <c r="G65" s="20">
        <v>274667</v>
      </c>
      <c r="H65" s="20">
        <v>111856</v>
      </c>
      <c r="I65" s="20">
        <v>104037</v>
      </c>
      <c r="K65" s="20">
        <v>145240</v>
      </c>
      <c r="P65" s="29">
        <v>3259450</v>
      </c>
    </row>
    <row r="66" spans="2:16" x14ac:dyDescent="0.2">
      <c r="B66" s="21">
        <v>41791</v>
      </c>
      <c r="C66" s="20">
        <v>468341</v>
      </c>
      <c r="D66" s="20">
        <v>793261</v>
      </c>
      <c r="E66" s="30">
        <v>433688</v>
      </c>
      <c r="F66" s="20">
        <v>379999</v>
      </c>
      <c r="G66" s="20">
        <v>277197</v>
      </c>
      <c r="H66" s="20">
        <v>118138</v>
      </c>
      <c r="I66" s="20">
        <v>103606</v>
      </c>
      <c r="K66" s="20">
        <v>138672</v>
      </c>
      <c r="P66" s="29">
        <v>3406158</v>
      </c>
    </row>
    <row r="67" spans="2:16" x14ac:dyDescent="0.2">
      <c r="B67" s="21">
        <v>41821</v>
      </c>
      <c r="C67" s="20">
        <v>575054</v>
      </c>
      <c r="D67" s="20">
        <v>869258</v>
      </c>
      <c r="E67" s="30">
        <v>493296</v>
      </c>
      <c r="F67" s="20">
        <v>435103</v>
      </c>
      <c r="G67" s="20">
        <v>293716</v>
      </c>
      <c r="H67" s="20">
        <v>145847</v>
      </c>
      <c r="I67" s="20">
        <v>122676</v>
      </c>
      <c r="K67" s="20">
        <v>164551</v>
      </c>
      <c r="P67" s="29">
        <v>3983102</v>
      </c>
    </row>
    <row r="68" spans="2:16" x14ac:dyDescent="0.2">
      <c r="B68" s="21">
        <v>41852</v>
      </c>
      <c r="C68" s="20">
        <v>579454</v>
      </c>
      <c r="D68" s="20">
        <v>936276</v>
      </c>
      <c r="E68" s="30">
        <v>468700</v>
      </c>
      <c r="F68" s="20">
        <v>415860</v>
      </c>
      <c r="G68" s="20">
        <v>289544</v>
      </c>
      <c r="H68" s="20">
        <v>148308</v>
      </c>
      <c r="I68" s="20">
        <v>125002</v>
      </c>
      <c r="K68" s="20">
        <v>167269</v>
      </c>
      <c r="P68" s="29">
        <v>4020249</v>
      </c>
    </row>
    <row r="69" spans="2:16" x14ac:dyDescent="0.2">
      <c r="B69" s="21">
        <v>41883</v>
      </c>
      <c r="C69" s="20">
        <v>448531</v>
      </c>
      <c r="D69" s="20">
        <v>844939</v>
      </c>
      <c r="E69" s="30">
        <v>432149</v>
      </c>
      <c r="F69" s="20">
        <v>372917</v>
      </c>
      <c r="G69" s="20">
        <v>324768</v>
      </c>
      <c r="H69" s="20">
        <v>117520</v>
      </c>
      <c r="I69" s="20">
        <v>110274</v>
      </c>
      <c r="K69" s="20">
        <v>155179</v>
      </c>
      <c r="P69" s="29">
        <v>3510845</v>
      </c>
    </row>
    <row r="70" spans="2:16" x14ac:dyDescent="0.2">
      <c r="B70" s="21">
        <v>41913</v>
      </c>
      <c r="C70" s="20">
        <v>312999</v>
      </c>
      <c r="D70" s="20">
        <v>754610</v>
      </c>
      <c r="E70" s="30">
        <v>393355</v>
      </c>
      <c r="F70" s="20">
        <v>340012</v>
      </c>
      <c r="G70" s="20">
        <v>335245</v>
      </c>
      <c r="H70" s="20">
        <v>103151</v>
      </c>
      <c r="I70" s="20">
        <v>105182</v>
      </c>
      <c r="K70" s="20">
        <v>169422</v>
      </c>
      <c r="L70" s="20">
        <v>83520</v>
      </c>
      <c r="M70" s="20"/>
      <c r="N70" s="20"/>
      <c r="O70" s="20"/>
      <c r="P70" s="29">
        <v>3049340</v>
      </c>
    </row>
    <row r="71" spans="2:16" x14ac:dyDescent="0.2">
      <c r="B71" s="21">
        <v>41944</v>
      </c>
      <c r="C71" s="20">
        <v>44353</v>
      </c>
      <c r="D71" s="20">
        <v>505467</v>
      </c>
      <c r="E71" s="30">
        <v>190757</v>
      </c>
      <c r="F71" s="20">
        <v>176715</v>
      </c>
      <c r="G71" s="20">
        <v>294846</v>
      </c>
      <c r="I71" s="20">
        <v>69131</v>
      </c>
      <c r="K71" s="20">
        <v>150611</v>
      </c>
      <c r="L71" s="20">
        <v>86442</v>
      </c>
      <c r="M71" s="20"/>
      <c r="N71" s="20"/>
      <c r="O71" s="20"/>
      <c r="P71" s="29">
        <v>1773357</v>
      </c>
    </row>
    <row r="72" spans="2:16" x14ac:dyDescent="0.2">
      <c r="B72" s="21">
        <v>41974</v>
      </c>
      <c r="C72" s="20"/>
      <c r="D72" s="20">
        <v>541065</v>
      </c>
      <c r="E72" s="30">
        <v>202278</v>
      </c>
      <c r="F72" s="20">
        <v>178361</v>
      </c>
      <c r="G72" s="20">
        <v>313805</v>
      </c>
      <c r="I72" s="20">
        <v>70555</v>
      </c>
      <c r="K72" s="20">
        <v>165711</v>
      </c>
      <c r="L72" s="20">
        <v>89844</v>
      </c>
      <c r="M72" s="20"/>
      <c r="N72" s="20"/>
      <c r="O72" s="20"/>
      <c r="P72" s="29">
        <v>1875435</v>
      </c>
    </row>
    <row r="73" spans="2:16" x14ac:dyDescent="0.2">
      <c r="B73" s="21">
        <v>42005</v>
      </c>
      <c r="C73" s="20"/>
      <c r="D73" s="20">
        <v>459194</v>
      </c>
      <c r="E73" s="30">
        <v>180055</v>
      </c>
      <c r="F73" s="20">
        <v>169552</v>
      </c>
      <c r="G73" s="20">
        <v>271389</v>
      </c>
      <c r="H73" s="20"/>
      <c r="I73" s="20">
        <v>62539</v>
      </c>
      <c r="J73" s="20"/>
      <c r="K73" s="20">
        <v>152962</v>
      </c>
      <c r="L73" s="20">
        <v>90095</v>
      </c>
      <c r="M73" s="20"/>
      <c r="N73" s="20"/>
      <c r="O73" s="20"/>
      <c r="P73" s="29">
        <v>1647132</v>
      </c>
    </row>
    <row r="74" spans="2:16" x14ac:dyDescent="0.2">
      <c r="B74" s="21">
        <v>42036</v>
      </c>
      <c r="C74" s="20">
        <v>41958</v>
      </c>
      <c r="D74" s="20">
        <v>480674</v>
      </c>
      <c r="E74" s="30">
        <v>197052</v>
      </c>
      <c r="F74" s="20">
        <v>177611</v>
      </c>
      <c r="G74" s="20">
        <v>280036</v>
      </c>
      <c r="H74" s="20"/>
      <c r="I74" s="20">
        <v>64915</v>
      </c>
      <c r="J74" s="20"/>
      <c r="K74" s="20">
        <v>149293</v>
      </c>
      <c r="L74" s="20">
        <v>83868</v>
      </c>
      <c r="M74" s="20"/>
      <c r="N74" s="20"/>
      <c r="O74" s="20"/>
      <c r="P74" s="29">
        <v>1723997</v>
      </c>
    </row>
    <row r="75" spans="2:16" x14ac:dyDescent="0.2">
      <c r="B75" s="21">
        <v>42064</v>
      </c>
      <c r="C75" s="20">
        <v>86400</v>
      </c>
      <c r="D75" s="20">
        <v>626416</v>
      </c>
      <c r="E75" s="30">
        <v>259587</v>
      </c>
      <c r="F75" s="20">
        <v>229279</v>
      </c>
      <c r="G75" s="20">
        <v>339446</v>
      </c>
      <c r="I75" s="20">
        <v>82779</v>
      </c>
      <c r="K75" s="20">
        <v>159479</v>
      </c>
      <c r="L75" s="20">
        <v>80680</v>
      </c>
      <c r="M75" s="20"/>
      <c r="N75" s="20"/>
      <c r="O75" s="20"/>
      <c r="P75" s="29">
        <v>2175128</v>
      </c>
    </row>
    <row r="76" spans="2:16" x14ac:dyDescent="0.2">
      <c r="B76" s="21">
        <v>42095</v>
      </c>
      <c r="C76" s="20">
        <v>323647</v>
      </c>
      <c r="D76" s="20">
        <v>811798</v>
      </c>
      <c r="E76" s="30">
        <v>391227</v>
      </c>
      <c r="F76" s="20">
        <v>338503</v>
      </c>
      <c r="G76" s="20">
        <v>380117</v>
      </c>
      <c r="H76" s="20">
        <v>85085</v>
      </c>
      <c r="I76" s="20">
        <v>110708</v>
      </c>
      <c r="J76" s="20"/>
      <c r="K76" s="20">
        <v>139156</v>
      </c>
      <c r="L76" s="20"/>
      <c r="M76" s="20"/>
      <c r="N76" s="20"/>
      <c r="O76" s="20"/>
      <c r="P76" s="30">
        <v>3075927</v>
      </c>
    </row>
    <row r="77" spans="2:16" x14ac:dyDescent="0.2">
      <c r="B77" s="21">
        <v>42125</v>
      </c>
      <c r="C77" s="20">
        <v>458020</v>
      </c>
      <c r="D77" s="20">
        <v>862062</v>
      </c>
      <c r="E77" s="30">
        <v>441358</v>
      </c>
      <c r="F77" s="20">
        <v>388516</v>
      </c>
      <c r="G77" s="20">
        <v>390220</v>
      </c>
      <c r="H77" s="20">
        <v>95358</v>
      </c>
      <c r="I77" s="20">
        <v>113847</v>
      </c>
      <c r="J77" s="20"/>
      <c r="K77" s="20">
        <v>148393</v>
      </c>
      <c r="L77" s="20"/>
      <c r="M77" s="20"/>
      <c r="N77" s="20"/>
      <c r="O77" s="20"/>
      <c r="P77" s="30">
        <v>3536963</v>
      </c>
    </row>
    <row r="78" spans="2:16" x14ac:dyDescent="0.2">
      <c r="B78" s="21">
        <v>42156</v>
      </c>
      <c r="C78" s="20">
        <v>482170</v>
      </c>
      <c r="D78" s="20">
        <v>905122</v>
      </c>
      <c r="E78" s="30">
        <v>448193</v>
      </c>
      <c r="F78" s="20">
        <v>405527</v>
      </c>
      <c r="G78" s="20">
        <v>379060</v>
      </c>
      <c r="H78" s="20">
        <v>97907</v>
      </c>
      <c r="I78" s="20">
        <v>116697</v>
      </c>
      <c r="K78" s="20">
        <v>146575</v>
      </c>
      <c r="P78" s="29">
        <v>3705677</v>
      </c>
    </row>
    <row r="79" spans="2:16" x14ac:dyDescent="0.2">
      <c r="B79" s="21">
        <v>42186</v>
      </c>
      <c r="C79" s="20">
        <v>592194</v>
      </c>
      <c r="D79" s="20">
        <v>1009011</v>
      </c>
      <c r="E79" s="30">
        <v>505215</v>
      </c>
      <c r="F79" s="20">
        <v>462170</v>
      </c>
      <c r="G79" s="20">
        <v>402457</v>
      </c>
      <c r="H79" s="20">
        <v>116645</v>
      </c>
      <c r="I79" s="20">
        <v>134315</v>
      </c>
      <c r="K79" s="20">
        <v>164508</v>
      </c>
      <c r="P79" s="29">
        <v>4296998</v>
      </c>
    </row>
    <row r="80" spans="2:16" x14ac:dyDescent="0.2">
      <c r="B80" s="21">
        <v>42217</v>
      </c>
      <c r="C80" s="20">
        <v>583724</v>
      </c>
      <c r="D80" s="20">
        <v>1037743</v>
      </c>
      <c r="E80" s="30">
        <v>478917</v>
      </c>
      <c r="F80" s="20">
        <v>444254</v>
      </c>
      <c r="G80" s="20">
        <v>395271</v>
      </c>
      <c r="H80" s="20">
        <v>112309</v>
      </c>
      <c r="I80" s="20">
        <v>135608</v>
      </c>
      <c r="J80" s="20"/>
      <c r="K80" s="20">
        <v>166418</v>
      </c>
      <c r="L80" s="20"/>
      <c r="M80" s="20"/>
      <c r="N80" s="20"/>
      <c r="O80" s="20"/>
      <c r="P80" s="29">
        <v>4254947</v>
      </c>
    </row>
    <row r="81" spans="2:16" x14ac:dyDescent="0.2">
      <c r="B81" s="21">
        <v>42248</v>
      </c>
      <c r="C81" s="20">
        <v>459296</v>
      </c>
      <c r="D81" s="20">
        <v>942749</v>
      </c>
      <c r="E81" s="30">
        <v>440937</v>
      </c>
      <c r="F81" s="20">
        <v>398378</v>
      </c>
      <c r="G81" s="20">
        <v>407444</v>
      </c>
      <c r="H81" s="20">
        <v>96033</v>
      </c>
      <c r="I81" s="20">
        <v>118903</v>
      </c>
      <c r="K81" s="20">
        <v>152595</v>
      </c>
      <c r="P81" s="29">
        <v>3734378</v>
      </c>
    </row>
    <row r="82" spans="2:16" x14ac:dyDescent="0.2">
      <c r="B82" s="21">
        <v>42278</v>
      </c>
      <c r="C82" s="20">
        <v>329282</v>
      </c>
      <c r="D82" s="20">
        <v>843133</v>
      </c>
      <c r="E82" s="30">
        <v>402718</v>
      </c>
      <c r="F82" s="20">
        <v>362836</v>
      </c>
      <c r="G82" s="20">
        <v>410263</v>
      </c>
      <c r="H82" s="20">
        <v>84979</v>
      </c>
      <c r="I82" s="20">
        <v>114170</v>
      </c>
      <c r="K82" s="20">
        <v>164428</v>
      </c>
      <c r="L82" s="20">
        <v>90123</v>
      </c>
      <c r="M82" s="20"/>
      <c r="N82" s="20"/>
      <c r="O82" s="20"/>
      <c r="P82" s="29">
        <v>3289820</v>
      </c>
    </row>
    <row r="83" spans="2:16" x14ac:dyDescent="0.2">
      <c r="B83" s="21">
        <v>42309</v>
      </c>
      <c r="C83" s="20">
        <v>49059</v>
      </c>
      <c r="D83" s="20">
        <v>588160</v>
      </c>
      <c r="E83" s="30">
        <v>182786</v>
      </c>
      <c r="F83" s="20">
        <v>187317</v>
      </c>
      <c r="G83" s="20">
        <v>321567</v>
      </c>
      <c r="I83" s="20">
        <v>76874</v>
      </c>
      <c r="K83" s="20">
        <v>147212</v>
      </c>
      <c r="L83" s="20">
        <v>69522</v>
      </c>
      <c r="M83" s="20"/>
      <c r="N83" s="20"/>
      <c r="O83" s="20"/>
      <c r="P83" s="29">
        <v>1891477</v>
      </c>
    </row>
    <row r="84" spans="2:16" x14ac:dyDescent="0.2">
      <c r="B84" s="21">
        <v>42339</v>
      </c>
      <c r="C84" s="20">
        <v>46848</v>
      </c>
      <c r="D84" s="20">
        <v>586635</v>
      </c>
      <c r="E84" s="30">
        <v>199256</v>
      </c>
      <c r="F84" s="20">
        <v>193755</v>
      </c>
      <c r="G84" s="20">
        <v>333564</v>
      </c>
      <c r="I84" s="20">
        <v>79695</v>
      </c>
      <c r="K84" s="20">
        <v>159800</v>
      </c>
      <c r="L84" s="20">
        <v>76145</v>
      </c>
      <c r="M84" s="20"/>
      <c r="N84" s="20"/>
      <c r="O84" s="20"/>
      <c r="P84" s="29">
        <v>1971148</v>
      </c>
    </row>
    <row r="85" spans="2:16" x14ac:dyDescent="0.2">
      <c r="B85" s="21">
        <v>42370</v>
      </c>
      <c r="C85" s="20">
        <v>40725</v>
      </c>
      <c r="D85" s="20">
        <v>550343</v>
      </c>
      <c r="E85" s="30">
        <v>202818</v>
      </c>
      <c r="F85" s="20">
        <v>201550</v>
      </c>
      <c r="G85" s="20">
        <v>315832</v>
      </c>
      <c r="I85" s="20">
        <v>71529</v>
      </c>
      <c r="K85" s="20">
        <v>169882</v>
      </c>
      <c r="L85" s="20">
        <v>97511</v>
      </c>
      <c r="M85" s="20"/>
      <c r="N85" s="20"/>
      <c r="O85" s="20"/>
      <c r="P85" s="29">
        <v>1904715</v>
      </c>
    </row>
    <row r="86" spans="2:16" x14ac:dyDescent="0.2">
      <c r="B86" s="21">
        <v>42401</v>
      </c>
      <c r="C86" s="20">
        <v>58533</v>
      </c>
      <c r="D86" s="20">
        <v>602800</v>
      </c>
      <c r="E86" s="30">
        <v>231817</v>
      </c>
      <c r="F86" s="20">
        <v>222075</v>
      </c>
      <c r="G86" s="20">
        <v>337232</v>
      </c>
      <c r="I86" s="20">
        <v>77922</v>
      </c>
      <c r="K86" s="20">
        <v>174990</v>
      </c>
      <c r="L86" s="20">
        <v>96159</v>
      </c>
      <c r="M86" s="20"/>
      <c r="N86" s="20"/>
      <c r="O86" s="20"/>
      <c r="P86" s="29">
        <v>2080163</v>
      </c>
    </row>
    <row r="87" spans="2:16" x14ac:dyDescent="0.2">
      <c r="B87" s="21">
        <v>42430</v>
      </c>
      <c r="C87" s="20">
        <v>167690</v>
      </c>
      <c r="D87" s="20">
        <v>765238</v>
      </c>
      <c r="E87" s="30">
        <v>327418</v>
      </c>
      <c r="F87" s="20">
        <v>303151</v>
      </c>
      <c r="G87" s="20">
        <v>382590</v>
      </c>
      <c r="I87" s="20">
        <v>100931</v>
      </c>
      <c r="K87" s="20">
        <v>187590</v>
      </c>
      <c r="L87" s="20">
        <v>99976</v>
      </c>
      <c r="M87" s="20"/>
      <c r="N87" s="20"/>
      <c r="O87" s="20"/>
      <c r="P87" s="29">
        <v>2709136</v>
      </c>
    </row>
    <row r="88" spans="2:16" x14ac:dyDescent="0.2">
      <c r="B88" s="21">
        <v>42461</v>
      </c>
      <c r="C88" s="20">
        <v>365502</v>
      </c>
      <c r="D88" s="20">
        <v>883369</v>
      </c>
      <c r="E88" s="30">
        <v>433370</v>
      </c>
      <c r="F88" s="20">
        <v>377730</v>
      </c>
      <c r="G88" s="20">
        <v>379807</v>
      </c>
      <c r="I88" s="20">
        <v>122276</v>
      </c>
      <c r="K88" s="20">
        <v>164363</v>
      </c>
      <c r="L88" s="20">
        <v>87385</v>
      </c>
      <c r="M88" s="20"/>
      <c r="N88" s="20"/>
      <c r="O88" s="20"/>
      <c r="P88" s="29">
        <v>3359537</v>
      </c>
    </row>
    <row r="89" spans="2:16" x14ac:dyDescent="0.2">
      <c r="B89" s="21">
        <v>42491</v>
      </c>
      <c r="C89" s="20">
        <v>510010</v>
      </c>
      <c r="D89" s="20">
        <v>980871</v>
      </c>
      <c r="E89" s="30">
        <v>491984</v>
      </c>
      <c r="F89" s="20">
        <v>424121</v>
      </c>
      <c r="G89" s="20">
        <v>405611</v>
      </c>
      <c r="H89" s="20"/>
      <c r="I89" s="20">
        <v>128474</v>
      </c>
      <c r="J89" s="20"/>
      <c r="K89" s="20">
        <v>157855</v>
      </c>
      <c r="L89" s="20"/>
      <c r="M89" s="20">
        <v>89590</v>
      </c>
      <c r="N89" s="20">
        <v>170245</v>
      </c>
      <c r="O89" s="20">
        <v>87105</v>
      </c>
      <c r="P89" s="29">
        <v>3893059</v>
      </c>
    </row>
    <row r="90" spans="2:16" x14ac:dyDescent="0.2">
      <c r="B90" s="21">
        <v>42522</v>
      </c>
      <c r="C90" s="20">
        <v>558708</v>
      </c>
      <c r="D90" s="20">
        <v>1007467</v>
      </c>
      <c r="E90" s="30">
        <v>509808</v>
      </c>
      <c r="F90" s="20">
        <v>468755</v>
      </c>
      <c r="G90" s="20">
        <v>386418</v>
      </c>
      <c r="H90" s="20">
        <v>89314</v>
      </c>
      <c r="I90" s="20">
        <v>130495</v>
      </c>
      <c r="J90" s="20"/>
      <c r="K90" s="20">
        <v>159181</v>
      </c>
      <c r="L90" s="20"/>
      <c r="M90" s="20">
        <v>91183</v>
      </c>
      <c r="N90" s="20">
        <v>220457</v>
      </c>
      <c r="O90" s="20"/>
      <c r="P90" s="29">
        <v>4118847</v>
      </c>
    </row>
    <row r="91" spans="2:16" x14ac:dyDescent="0.2">
      <c r="B91" s="21">
        <v>42552</v>
      </c>
      <c r="C91" s="20">
        <v>672734</v>
      </c>
      <c r="D91" s="20">
        <v>1122114</v>
      </c>
      <c r="E91" s="30">
        <v>584707</v>
      </c>
      <c r="F91" s="20">
        <v>532602</v>
      </c>
      <c r="G91" s="20">
        <v>416388</v>
      </c>
      <c r="H91" s="20">
        <v>112280</v>
      </c>
      <c r="I91" s="20">
        <v>151184</v>
      </c>
      <c r="K91" s="20">
        <v>187419</v>
      </c>
      <c r="M91" s="20">
        <v>106359</v>
      </c>
      <c r="N91" s="20">
        <v>283768</v>
      </c>
      <c r="P91" s="29">
        <v>4800794</v>
      </c>
    </row>
    <row r="92" spans="2:16" x14ac:dyDescent="0.2">
      <c r="B92" s="21">
        <v>42583</v>
      </c>
      <c r="C92" s="20">
        <v>646603</v>
      </c>
      <c r="D92" s="20">
        <v>1125647</v>
      </c>
      <c r="E92" s="30">
        <v>541328</v>
      </c>
      <c r="F92" s="20">
        <v>500579</v>
      </c>
      <c r="G92" s="20">
        <v>417625</v>
      </c>
      <c r="H92" s="20">
        <v>105398</v>
      </c>
      <c r="I92" s="20">
        <v>154921</v>
      </c>
      <c r="K92" s="20">
        <v>186887</v>
      </c>
      <c r="L92" s="20">
        <v>101938</v>
      </c>
      <c r="N92" s="20">
        <v>284355</v>
      </c>
      <c r="P92" s="29">
        <v>4656839</v>
      </c>
    </row>
    <row r="93" spans="2:16" x14ac:dyDescent="0.2">
      <c r="B93" s="21">
        <v>42614</v>
      </c>
      <c r="C93" s="20">
        <v>531666</v>
      </c>
      <c r="D93" s="20">
        <v>1044374</v>
      </c>
      <c r="E93" s="30">
        <v>516452</v>
      </c>
      <c r="F93" s="20">
        <v>467862</v>
      </c>
      <c r="G93" s="20">
        <v>409765</v>
      </c>
      <c r="I93" s="20">
        <v>134075</v>
      </c>
      <c r="K93" s="20">
        <v>170556</v>
      </c>
      <c r="L93" s="20">
        <v>90701</v>
      </c>
      <c r="M93" s="20">
        <v>94439</v>
      </c>
      <c r="N93" s="20">
        <v>222500</v>
      </c>
      <c r="P93" s="29">
        <v>4171366</v>
      </c>
    </row>
    <row r="94" spans="2:16" x14ac:dyDescent="0.2">
      <c r="B94" s="21">
        <v>42644</v>
      </c>
      <c r="C94" s="20">
        <v>425760</v>
      </c>
      <c r="D94" s="20">
        <v>954239</v>
      </c>
      <c r="E94" s="30">
        <v>500502</v>
      </c>
      <c r="F94" s="20">
        <v>436918</v>
      </c>
      <c r="G94" s="20">
        <v>405866</v>
      </c>
      <c r="H94" s="20"/>
      <c r="I94" s="20">
        <v>133063</v>
      </c>
      <c r="J94" s="20"/>
      <c r="K94" s="20">
        <v>184257</v>
      </c>
      <c r="L94" s="20">
        <v>110198</v>
      </c>
      <c r="M94" s="20">
        <v>105673</v>
      </c>
      <c r="N94" s="20">
        <v>114372</v>
      </c>
      <c r="O94" s="20"/>
      <c r="P94" s="29">
        <v>3803535</v>
      </c>
    </row>
    <row r="95" spans="2:16" x14ac:dyDescent="0.2">
      <c r="B95" s="21">
        <v>42675</v>
      </c>
      <c r="C95" s="20">
        <v>76447</v>
      </c>
      <c r="D95" s="20">
        <v>664836</v>
      </c>
      <c r="E95" s="30">
        <v>256130</v>
      </c>
      <c r="F95" s="20">
        <v>245320</v>
      </c>
      <c r="G95" s="20">
        <v>360725</v>
      </c>
      <c r="I95" s="20">
        <v>96919</v>
      </c>
      <c r="K95" s="20">
        <v>184953</v>
      </c>
      <c r="L95" s="20">
        <v>116507</v>
      </c>
      <c r="M95" s="20">
        <v>88895</v>
      </c>
      <c r="O95" s="20">
        <v>65256</v>
      </c>
      <c r="P95" s="29">
        <v>2329179</v>
      </c>
    </row>
    <row r="96" spans="2:16" x14ac:dyDescent="0.2">
      <c r="B96" s="21">
        <v>42705</v>
      </c>
      <c r="C96" s="20">
        <v>78899</v>
      </c>
      <c r="D96" s="20">
        <v>717877</v>
      </c>
      <c r="E96" s="30">
        <v>290362</v>
      </c>
      <c r="F96" s="20">
        <v>260794</v>
      </c>
      <c r="G96" s="20">
        <v>396756</v>
      </c>
      <c r="I96" s="20">
        <v>103629</v>
      </c>
      <c r="K96" s="20">
        <v>216183</v>
      </c>
      <c r="L96" s="20">
        <v>137759</v>
      </c>
      <c r="M96" s="20">
        <v>105591</v>
      </c>
      <c r="O96" s="20">
        <v>73870</v>
      </c>
      <c r="P96" s="29">
        <v>2575582</v>
      </c>
    </row>
    <row r="97" spans="2:16" x14ac:dyDescent="0.2">
      <c r="B97" s="21">
        <v>42736</v>
      </c>
      <c r="C97" s="20">
        <v>61049</v>
      </c>
      <c r="D97" s="20">
        <v>627743</v>
      </c>
      <c r="E97" s="30">
        <v>249921</v>
      </c>
      <c r="F97" s="20">
        <v>233466</v>
      </c>
      <c r="G97" s="20">
        <v>349534</v>
      </c>
      <c r="I97" s="20">
        <v>91242</v>
      </c>
      <c r="K97" s="20">
        <v>193518</v>
      </c>
      <c r="L97" s="20">
        <v>122076</v>
      </c>
      <c r="M97" s="20">
        <v>89792</v>
      </c>
      <c r="O97" s="20">
        <v>61691</v>
      </c>
      <c r="P97" s="29">
        <v>2243568</v>
      </c>
    </row>
    <row r="98" spans="2:16" x14ac:dyDescent="0.2">
      <c r="B98" s="21">
        <v>42767</v>
      </c>
      <c r="C98" s="20">
        <v>81970</v>
      </c>
      <c r="D98" s="20">
        <v>653976</v>
      </c>
      <c r="E98" s="30">
        <v>280634</v>
      </c>
      <c r="F98" s="20">
        <v>253750</v>
      </c>
      <c r="G98" s="20">
        <v>357597</v>
      </c>
      <c r="I98" s="20">
        <v>95699</v>
      </c>
      <c r="K98" s="20">
        <v>197838</v>
      </c>
      <c r="L98" s="20">
        <v>124629</v>
      </c>
      <c r="M98" s="20">
        <v>98183</v>
      </c>
      <c r="O98" s="20">
        <v>64504</v>
      </c>
      <c r="P98" s="29">
        <v>2380566</v>
      </c>
    </row>
    <row r="99" spans="2:16" x14ac:dyDescent="0.2">
      <c r="B99" s="21">
        <v>42795</v>
      </c>
      <c r="C99" s="20">
        <v>165752</v>
      </c>
      <c r="D99" s="20">
        <v>799057</v>
      </c>
      <c r="E99" s="30">
        <v>362488</v>
      </c>
      <c r="F99" s="20">
        <v>333648</v>
      </c>
      <c r="G99" s="20">
        <v>415346</v>
      </c>
      <c r="I99" s="20">
        <v>115567</v>
      </c>
      <c r="K99" s="20">
        <v>207649</v>
      </c>
      <c r="L99" s="20">
        <v>119612</v>
      </c>
      <c r="M99" s="20">
        <v>107937</v>
      </c>
      <c r="O99" s="20">
        <v>76816</v>
      </c>
      <c r="P99" s="29">
        <v>2938746</v>
      </c>
    </row>
    <row r="100" spans="2:16" x14ac:dyDescent="0.2">
      <c r="I100" s="20"/>
      <c r="K100" s="20"/>
    </row>
    <row r="101" spans="2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x14ac:dyDescent="0.2">
      <c r="K102" s="20"/>
    </row>
    <row r="111" spans="2:16" x14ac:dyDescent="0.2">
      <c r="D111" s="20"/>
    </row>
    <row r="112" spans="2:16" x14ac:dyDescent="0.2">
      <c r="D112" s="20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2"/>
  <sheetViews>
    <sheetView workbookViewId="0">
      <selection activeCell="B24" sqref="B24"/>
    </sheetView>
  </sheetViews>
  <sheetFormatPr baseColWidth="10" defaultRowHeight="12.75" x14ac:dyDescent="0.2"/>
  <cols>
    <col min="1" max="1" width="36.140625" customWidth="1"/>
    <col min="3" max="3" width="11.7109375" bestFit="1" customWidth="1"/>
  </cols>
  <sheetData>
    <row r="1" spans="1:3" ht="15" customHeight="1" x14ac:dyDescent="0.2">
      <c r="A1" s="41" t="s">
        <v>133</v>
      </c>
    </row>
    <row r="2" spans="1:3" ht="13.5" customHeight="1" x14ac:dyDescent="0.2">
      <c r="A2" s="41" t="s">
        <v>116</v>
      </c>
    </row>
    <row r="3" spans="1:3" ht="25.5" customHeight="1" x14ac:dyDescent="0.2">
      <c r="A3" s="42" t="s">
        <v>132</v>
      </c>
    </row>
    <row r="4" spans="1:3" x14ac:dyDescent="0.2">
      <c r="C4" t="s">
        <v>40</v>
      </c>
    </row>
    <row r="5" spans="1:3" s="24" customFormat="1" x14ac:dyDescent="0.2">
      <c r="B5" s="24">
        <v>1999</v>
      </c>
      <c r="C5" s="48">
        <v>737000</v>
      </c>
    </row>
    <row r="6" spans="1:3" s="24" customFormat="1" x14ac:dyDescent="0.2">
      <c r="B6" s="24">
        <v>2000</v>
      </c>
      <c r="C6" s="48">
        <v>844000</v>
      </c>
    </row>
    <row r="7" spans="1:3" s="24" customFormat="1" x14ac:dyDescent="0.2">
      <c r="B7" s="24">
        <v>2001</v>
      </c>
      <c r="C7" s="48">
        <v>625000</v>
      </c>
    </row>
    <row r="8" spans="1:3" s="24" customFormat="1" x14ac:dyDescent="0.2">
      <c r="B8" s="24">
        <v>2002</v>
      </c>
      <c r="C8" s="48">
        <v>973000</v>
      </c>
    </row>
    <row r="9" spans="1:3" s="24" customFormat="1" x14ac:dyDescent="0.2">
      <c r="B9" s="24">
        <v>2003</v>
      </c>
      <c r="C9" s="48">
        <v>993000</v>
      </c>
    </row>
    <row r="10" spans="1:3" s="24" customFormat="1" x14ac:dyDescent="0.2">
      <c r="B10" s="24">
        <v>2004</v>
      </c>
      <c r="C10" s="48">
        <v>931000</v>
      </c>
    </row>
    <row r="11" spans="1:3" s="24" customFormat="1" x14ac:dyDescent="0.2">
      <c r="B11" s="24">
        <v>2005</v>
      </c>
      <c r="C11" s="48">
        <v>975000</v>
      </c>
    </row>
    <row r="12" spans="1:3" s="24" customFormat="1" x14ac:dyDescent="0.2">
      <c r="B12" s="24">
        <v>2006</v>
      </c>
      <c r="C12" s="48">
        <v>1041000</v>
      </c>
    </row>
    <row r="13" spans="1:3" s="24" customFormat="1" x14ac:dyDescent="0.2">
      <c r="B13" s="24">
        <v>2007</v>
      </c>
      <c r="C13" s="48">
        <v>1035000</v>
      </c>
    </row>
    <row r="14" spans="1:3" s="24" customFormat="1" x14ac:dyDescent="0.2">
      <c r="B14" s="24">
        <v>2008</v>
      </c>
      <c r="C14" s="48">
        <v>2016000</v>
      </c>
    </row>
    <row r="15" spans="1:3" s="24" customFormat="1" x14ac:dyDescent="0.2">
      <c r="B15" s="24">
        <v>2009</v>
      </c>
      <c r="C15" s="48">
        <v>1939000</v>
      </c>
    </row>
    <row r="16" spans="1:3" s="24" customFormat="1" x14ac:dyDescent="0.2">
      <c r="B16" s="24">
        <v>2010</v>
      </c>
      <c r="C16" s="48">
        <v>1795300</v>
      </c>
    </row>
    <row r="17" spans="2:3" s="24" customFormat="1" x14ac:dyDescent="0.2">
      <c r="B17" s="24">
        <v>2011</v>
      </c>
      <c r="C17" s="48">
        <v>1795287</v>
      </c>
    </row>
    <row r="18" spans="2:3" s="24" customFormat="1" x14ac:dyDescent="0.2">
      <c r="B18" s="24">
        <v>2012</v>
      </c>
      <c r="C18" s="48">
        <v>1700000</v>
      </c>
    </row>
    <row r="19" spans="2:3" s="24" customFormat="1" x14ac:dyDescent="0.2">
      <c r="B19" s="24">
        <v>2013</v>
      </c>
      <c r="C19" s="48">
        <v>1939000</v>
      </c>
    </row>
    <row r="20" spans="2:3" s="24" customFormat="1" x14ac:dyDescent="0.2">
      <c r="B20" s="24">
        <v>2014</v>
      </c>
      <c r="C20" s="48">
        <v>2140000</v>
      </c>
    </row>
    <row r="21" spans="2:3" x14ac:dyDescent="0.2">
      <c r="B21" s="24">
        <v>2015</v>
      </c>
      <c r="C21" s="48">
        <f>C22-0.042*C22</f>
        <v>2251300</v>
      </c>
    </row>
    <row r="22" spans="2:3" x14ac:dyDescent="0.2">
      <c r="B22" s="24">
        <v>2016</v>
      </c>
      <c r="C22" s="48">
        <v>2350000</v>
      </c>
    </row>
  </sheetData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pane xSplit="1" ySplit="3" topLeftCell="B76" activePane="bottomRight" state="frozen"/>
      <selection pane="topRight" activeCell="B1" sqref="B1"/>
      <selection pane="bottomLeft" activeCell="A4" sqref="A4"/>
      <selection pane="bottomRight" activeCell="F107" sqref="F107"/>
    </sheetView>
  </sheetViews>
  <sheetFormatPr baseColWidth="10" defaultRowHeight="12.75" x14ac:dyDescent="0.2"/>
  <cols>
    <col min="1" max="1" width="30.7109375" customWidth="1"/>
    <col min="7" max="7" width="11.28515625" customWidth="1"/>
  </cols>
  <sheetData>
    <row r="1" spans="1:7" ht="25.5" x14ac:dyDescent="0.2">
      <c r="A1" s="41" t="s">
        <v>111</v>
      </c>
      <c r="B1" s="1"/>
    </row>
    <row r="2" spans="1:7" x14ac:dyDescent="0.2">
      <c r="A2" s="41" t="s">
        <v>116</v>
      </c>
      <c r="B2" s="1"/>
    </row>
    <row r="3" spans="1:7" ht="25.5" x14ac:dyDescent="0.2">
      <c r="A3" s="42" t="s">
        <v>39</v>
      </c>
      <c r="B3" s="1"/>
    </row>
    <row r="4" spans="1:7" x14ac:dyDescent="0.2">
      <c r="C4" t="s">
        <v>40</v>
      </c>
      <c r="G4" t="s">
        <v>40</v>
      </c>
    </row>
    <row r="5" spans="1:7" x14ac:dyDescent="0.2">
      <c r="B5" t="s">
        <v>41</v>
      </c>
      <c r="C5" s="20">
        <v>73775</v>
      </c>
      <c r="F5" s="21">
        <v>39083</v>
      </c>
      <c r="G5" s="20">
        <v>22932</v>
      </c>
    </row>
    <row r="6" spans="1:7" x14ac:dyDescent="0.2">
      <c r="B6" t="s">
        <v>42</v>
      </c>
      <c r="C6" s="20">
        <v>98271</v>
      </c>
      <c r="F6" s="21">
        <v>39114</v>
      </c>
      <c r="G6" s="20">
        <v>24225</v>
      </c>
    </row>
    <row r="7" spans="1:7" x14ac:dyDescent="0.2">
      <c r="B7" t="s">
        <v>43</v>
      </c>
      <c r="C7" s="20">
        <v>119102</v>
      </c>
      <c r="F7" s="21">
        <v>39142</v>
      </c>
      <c r="G7" s="20">
        <v>33383</v>
      </c>
    </row>
    <row r="8" spans="1:7" x14ac:dyDescent="0.2">
      <c r="B8" t="s">
        <v>44</v>
      </c>
      <c r="C8" s="20">
        <v>81414</v>
      </c>
      <c r="F8" s="21">
        <v>39173</v>
      </c>
      <c r="G8" s="20">
        <v>33111</v>
      </c>
    </row>
    <row r="9" spans="1:7" x14ac:dyDescent="0.2">
      <c r="B9" t="s">
        <v>45</v>
      </c>
      <c r="C9" s="20">
        <v>78914</v>
      </c>
      <c r="F9" s="21">
        <v>39203</v>
      </c>
      <c r="G9" s="20">
        <v>28989</v>
      </c>
    </row>
    <row r="10" spans="1:7" x14ac:dyDescent="0.2">
      <c r="B10" t="s">
        <v>46</v>
      </c>
      <c r="C10" s="20">
        <v>83756</v>
      </c>
      <c r="F10" s="21">
        <v>39234</v>
      </c>
      <c r="G10" s="20">
        <v>33590</v>
      </c>
    </row>
    <row r="11" spans="1:7" x14ac:dyDescent="0.2">
      <c r="B11" t="s">
        <v>47</v>
      </c>
      <c r="C11" s="20">
        <v>113787</v>
      </c>
      <c r="F11" s="21">
        <v>39264</v>
      </c>
      <c r="G11" s="20">
        <v>45353</v>
      </c>
    </row>
    <row r="12" spans="1:7" x14ac:dyDescent="0.2">
      <c r="B12" t="s">
        <v>48</v>
      </c>
      <c r="C12" s="20">
        <v>79534</v>
      </c>
      <c r="F12" s="21">
        <v>39295</v>
      </c>
      <c r="G12" s="20">
        <v>45407</v>
      </c>
    </row>
    <row r="13" spans="1:7" x14ac:dyDescent="0.2">
      <c r="B13" t="s">
        <v>49</v>
      </c>
      <c r="C13" s="20">
        <v>72995</v>
      </c>
      <c r="F13" s="21">
        <v>39326</v>
      </c>
      <c r="G13" s="20">
        <v>32830</v>
      </c>
    </row>
    <row r="14" spans="1:7" x14ac:dyDescent="0.2">
      <c r="B14" t="s">
        <v>50</v>
      </c>
      <c r="C14" s="20">
        <v>84007</v>
      </c>
      <c r="F14" s="21">
        <v>39356</v>
      </c>
      <c r="G14" s="20">
        <v>29309</v>
      </c>
    </row>
    <row r="15" spans="1:7" x14ac:dyDescent="0.2">
      <c r="B15" t="s">
        <v>51</v>
      </c>
      <c r="C15" s="20">
        <v>119235</v>
      </c>
      <c r="F15" s="21">
        <v>39387</v>
      </c>
      <c r="G15" s="20">
        <v>26630</v>
      </c>
    </row>
    <row r="16" spans="1:7" x14ac:dyDescent="0.2">
      <c r="B16" t="s">
        <v>52</v>
      </c>
      <c r="C16" s="20">
        <v>82911</v>
      </c>
      <c r="F16" s="21">
        <v>39417</v>
      </c>
      <c r="G16" s="20">
        <v>23349</v>
      </c>
    </row>
    <row r="17" spans="2:10" x14ac:dyDescent="0.2">
      <c r="B17" t="s">
        <v>53</v>
      </c>
      <c r="C17" s="20">
        <v>72790</v>
      </c>
      <c r="F17" s="21">
        <v>39448</v>
      </c>
      <c r="G17" s="20">
        <v>58415</v>
      </c>
    </row>
    <row r="18" spans="2:10" x14ac:dyDescent="0.2">
      <c r="B18" t="s">
        <v>54</v>
      </c>
      <c r="C18" s="20">
        <v>99814</v>
      </c>
      <c r="F18" s="21">
        <v>39479</v>
      </c>
      <c r="G18" s="20">
        <v>67018</v>
      </c>
      <c r="J18" t="str">
        <f>UPPER(B1)</f>
        <v/>
      </c>
    </row>
    <row r="19" spans="2:10" x14ac:dyDescent="0.2">
      <c r="B19" t="s">
        <v>55</v>
      </c>
      <c r="C19" s="20">
        <v>122782</v>
      </c>
      <c r="F19" s="21">
        <v>39508</v>
      </c>
      <c r="G19" s="20">
        <v>86497</v>
      </c>
    </row>
    <row r="20" spans="2:10" x14ac:dyDescent="0.2">
      <c r="B20" t="s">
        <v>56</v>
      </c>
      <c r="C20" s="20">
        <v>86065</v>
      </c>
      <c r="F20" s="21">
        <v>39539</v>
      </c>
      <c r="G20" s="20">
        <v>62121</v>
      </c>
    </row>
    <row r="21" spans="2:10" x14ac:dyDescent="0.2">
      <c r="B21" t="s">
        <v>57</v>
      </c>
      <c r="C21" s="20">
        <v>80544</v>
      </c>
      <c r="F21" s="21">
        <v>39569</v>
      </c>
      <c r="G21" s="20">
        <v>65647</v>
      </c>
    </row>
    <row r="22" spans="2:10" x14ac:dyDescent="0.2">
      <c r="B22" t="s">
        <v>58</v>
      </c>
      <c r="C22" s="20">
        <v>95690</v>
      </c>
      <c r="F22" s="21">
        <v>39600</v>
      </c>
      <c r="G22" s="20">
        <v>73029</v>
      </c>
    </row>
    <row r="23" spans="2:10" x14ac:dyDescent="0.2">
      <c r="B23" t="s">
        <v>59</v>
      </c>
      <c r="C23" s="20">
        <v>123590</v>
      </c>
      <c r="F23" s="21">
        <v>39630</v>
      </c>
      <c r="G23" s="20">
        <v>89616</v>
      </c>
    </row>
    <row r="24" spans="2:10" x14ac:dyDescent="0.2">
      <c r="B24" t="s">
        <v>60</v>
      </c>
      <c r="C24" s="20">
        <v>79288</v>
      </c>
      <c r="F24" s="21">
        <v>39661</v>
      </c>
      <c r="G24" s="20">
        <v>100591</v>
      </c>
    </row>
    <row r="25" spans="2:10" x14ac:dyDescent="0.2">
      <c r="B25" t="s">
        <v>61</v>
      </c>
      <c r="C25" s="20">
        <v>171491</v>
      </c>
      <c r="F25" s="21">
        <v>39692</v>
      </c>
      <c r="G25" s="20">
        <v>69491</v>
      </c>
    </row>
    <row r="26" spans="2:10" x14ac:dyDescent="0.2">
      <c r="B26" t="s">
        <v>62</v>
      </c>
      <c r="C26" s="20">
        <v>200797</v>
      </c>
      <c r="F26" s="21">
        <v>39722</v>
      </c>
      <c r="G26" s="20">
        <v>86829</v>
      </c>
    </row>
    <row r="27" spans="2:10" x14ac:dyDescent="0.2">
      <c r="B27" t="s">
        <v>63</v>
      </c>
      <c r="C27" s="20">
        <v>244739</v>
      </c>
      <c r="F27" s="21">
        <v>39753</v>
      </c>
      <c r="G27" s="20">
        <v>76548</v>
      </c>
    </row>
    <row r="28" spans="2:10" x14ac:dyDescent="0.2">
      <c r="B28" t="s">
        <v>64</v>
      </c>
      <c r="C28" s="20">
        <v>244117</v>
      </c>
      <c r="F28" s="21">
        <v>39783</v>
      </c>
      <c r="G28" s="20">
        <v>80740</v>
      </c>
    </row>
    <row r="29" spans="2:10" x14ac:dyDescent="0.2">
      <c r="B29" t="s">
        <v>100</v>
      </c>
      <c r="C29" s="20">
        <v>151554</v>
      </c>
      <c r="F29" s="21">
        <v>39814</v>
      </c>
      <c r="G29" s="20">
        <v>40733</v>
      </c>
    </row>
    <row r="30" spans="2:10" x14ac:dyDescent="0.2">
      <c r="B30" t="s">
        <v>101</v>
      </c>
      <c r="C30" s="20">
        <v>198566</v>
      </c>
      <c r="F30" s="21">
        <v>39845</v>
      </c>
      <c r="G30" s="20">
        <v>47581</v>
      </c>
    </row>
    <row r="31" spans="2:10" x14ac:dyDescent="0.2">
      <c r="B31" t="s">
        <v>102</v>
      </c>
      <c r="C31" s="20">
        <v>221530</v>
      </c>
      <c r="F31" s="21">
        <v>39873</v>
      </c>
      <c r="G31" s="20">
        <v>65665</v>
      </c>
    </row>
    <row r="32" spans="2:10" x14ac:dyDescent="0.2">
      <c r="B32" t="s">
        <v>103</v>
      </c>
      <c r="C32" s="20">
        <v>177842</v>
      </c>
      <c r="F32" s="21">
        <v>39904</v>
      </c>
      <c r="G32" s="20">
        <v>57827</v>
      </c>
    </row>
    <row r="33" spans="2:7" x14ac:dyDescent="0.2">
      <c r="B33" t="s">
        <v>104</v>
      </c>
      <c r="C33" s="20">
        <v>160949</v>
      </c>
      <c r="F33" s="21">
        <v>39934</v>
      </c>
      <c r="G33" s="20">
        <v>60925</v>
      </c>
    </row>
    <row r="34" spans="2:7" x14ac:dyDescent="0.2">
      <c r="B34" t="s">
        <v>105</v>
      </c>
      <c r="C34" s="20">
        <v>183782</v>
      </c>
      <c r="F34" s="21">
        <v>39965</v>
      </c>
      <c r="G34" s="20">
        <v>68797</v>
      </c>
    </row>
    <row r="35" spans="2:7" x14ac:dyDescent="0.2">
      <c r="B35" t="s">
        <v>106</v>
      </c>
      <c r="C35" s="20">
        <v>200972</v>
      </c>
      <c r="F35" s="21">
        <v>39995</v>
      </c>
      <c r="G35" s="20">
        <v>77949</v>
      </c>
    </row>
    <row r="36" spans="2:7" x14ac:dyDescent="0.2">
      <c r="B36" t="s">
        <v>107</v>
      </c>
      <c r="C36" s="20">
        <v>167322</v>
      </c>
      <c r="F36" s="21">
        <v>40026</v>
      </c>
      <c r="G36" s="20">
        <v>85004</v>
      </c>
    </row>
    <row r="37" spans="2:7" x14ac:dyDescent="0.2">
      <c r="B37" t="s">
        <v>122</v>
      </c>
      <c r="C37" s="20">
        <v>150105</v>
      </c>
      <c r="F37" s="21">
        <v>40057</v>
      </c>
      <c r="G37" s="20">
        <v>66018</v>
      </c>
    </row>
    <row r="38" spans="2:7" x14ac:dyDescent="0.2">
      <c r="B38" t="s">
        <v>123</v>
      </c>
      <c r="C38" s="20">
        <v>195459</v>
      </c>
      <c r="F38" s="21">
        <v>40087</v>
      </c>
      <c r="G38" s="20">
        <v>63510</v>
      </c>
    </row>
    <row r="39" spans="2:7" x14ac:dyDescent="0.2">
      <c r="B39" t="s">
        <v>124</v>
      </c>
      <c r="C39" s="20">
        <v>202050</v>
      </c>
      <c r="F39" s="21">
        <v>40118</v>
      </c>
      <c r="G39" s="20">
        <v>55692</v>
      </c>
    </row>
    <row r="40" spans="2:7" x14ac:dyDescent="0.2">
      <c r="B40" t="s">
        <v>125</v>
      </c>
      <c r="C40" s="20">
        <v>165935</v>
      </c>
      <c r="F40" s="21">
        <v>40148</v>
      </c>
      <c r="G40" s="20">
        <v>60092</v>
      </c>
    </row>
    <row r="41" spans="2:7" x14ac:dyDescent="0.2">
      <c r="B41" t="s">
        <v>126</v>
      </c>
      <c r="C41" s="20">
        <v>155759</v>
      </c>
      <c r="F41" s="21">
        <v>40179</v>
      </c>
      <c r="G41" s="20">
        <v>44924</v>
      </c>
    </row>
    <row r="42" spans="2:7" x14ac:dyDescent="0.2">
      <c r="B42" t="s">
        <v>127</v>
      </c>
      <c r="C42" s="20">
        <v>180633</v>
      </c>
      <c r="F42" s="21">
        <v>40210</v>
      </c>
      <c r="G42" s="20">
        <v>47668</v>
      </c>
    </row>
    <row r="43" spans="2:7" x14ac:dyDescent="0.2">
      <c r="B43" t="s">
        <v>128</v>
      </c>
      <c r="C43" s="20">
        <v>194861</v>
      </c>
      <c r="F43" s="21">
        <v>40238</v>
      </c>
      <c r="G43" s="20">
        <v>68357</v>
      </c>
    </row>
    <row r="44" spans="2:7" x14ac:dyDescent="0.2">
      <c r="B44" t="s">
        <v>129</v>
      </c>
      <c r="C44" s="20">
        <v>156814</v>
      </c>
      <c r="F44" s="21">
        <v>40269</v>
      </c>
      <c r="G44" s="20">
        <v>56040</v>
      </c>
    </row>
    <row r="45" spans="2:7" x14ac:dyDescent="0.2">
      <c r="B45" t="s">
        <v>134</v>
      </c>
      <c r="C45" s="20"/>
      <c r="F45" s="21">
        <v>40299</v>
      </c>
      <c r="G45" s="20">
        <v>62308</v>
      </c>
    </row>
    <row r="46" spans="2:7" x14ac:dyDescent="0.2">
      <c r="B46" t="s">
        <v>135</v>
      </c>
      <c r="C46" s="20"/>
      <c r="F46" s="21">
        <v>40330</v>
      </c>
      <c r="G46" s="20">
        <v>65434</v>
      </c>
    </row>
    <row r="47" spans="2:7" x14ac:dyDescent="0.2">
      <c r="B47" t="s">
        <v>136</v>
      </c>
      <c r="C47" s="20"/>
      <c r="F47" s="21">
        <v>40360</v>
      </c>
      <c r="G47" s="20">
        <v>76671</v>
      </c>
    </row>
    <row r="48" spans="2:7" x14ac:dyDescent="0.2">
      <c r="B48" t="s">
        <v>137</v>
      </c>
      <c r="C48" s="20"/>
      <c r="F48" s="21">
        <v>40391</v>
      </c>
      <c r="G48" s="20">
        <v>67476</v>
      </c>
    </row>
    <row r="49" spans="2:7" x14ac:dyDescent="0.2">
      <c r="B49" t="s">
        <v>138</v>
      </c>
      <c r="C49" s="20"/>
      <c r="F49" s="21">
        <v>40422</v>
      </c>
      <c r="G49" s="20">
        <v>56825</v>
      </c>
    </row>
    <row r="50" spans="2:7" x14ac:dyDescent="0.2">
      <c r="B50" t="s">
        <v>139</v>
      </c>
      <c r="C50" s="20"/>
      <c r="F50" s="21">
        <v>40452</v>
      </c>
      <c r="G50" s="20">
        <v>59486</v>
      </c>
    </row>
    <row r="51" spans="2:7" x14ac:dyDescent="0.2">
      <c r="B51" t="s">
        <v>140</v>
      </c>
      <c r="C51" s="20"/>
      <c r="F51" s="21">
        <v>40483</v>
      </c>
      <c r="G51" s="20">
        <v>50848</v>
      </c>
    </row>
    <row r="52" spans="2:7" x14ac:dyDescent="0.2">
      <c r="B52" t="s">
        <v>141</v>
      </c>
      <c r="C52" s="20"/>
      <c r="F52" s="21">
        <v>40513</v>
      </c>
      <c r="G52" s="20">
        <v>56988</v>
      </c>
    </row>
    <row r="53" spans="2:7" x14ac:dyDescent="0.2">
      <c r="B53" t="s">
        <v>142</v>
      </c>
      <c r="C53" s="20"/>
      <c r="F53" s="21">
        <v>40544</v>
      </c>
      <c r="G53" s="20">
        <v>42404</v>
      </c>
    </row>
    <row r="54" spans="2:7" x14ac:dyDescent="0.2">
      <c r="B54" t="s">
        <v>143</v>
      </c>
      <c r="C54" s="20"/>
      <c r="F54" s="21">
        <v>40575</v>
      </c>
      <c r="G54" s="20">
        <v>46990</v>
      </c>
    </row>
    <row r="55" spans="2:7" x14ac:dyDescent="0.2">
      <c r="B55" t="s">
        <v>144</v>
      </c>
      <c r="C55" s="20"/>
      <c r="F55" s="21">
        <v>40603</v>
      </c>
      <c r="G55" s="20">
        <v>60711</v>
      </c>
    </row>
    <row r="56" spans="2:7" x14ac:dyDescent="0.2">
      <c r="B56" t="s">
        <v>145</v>
      </c>
      <c r="F56" s="21">
        <v>40634</v>
      </c>
      <c r="G56" s="20">
        <v>68445</v>
      </c>
    </row>
    <row r="57" spans="2:7" x14ac:dyDescent="0.2">
      <c r="F57" s="21">
        <v>40664</v>
      </c>
      <c r="G57" s="20">
        <v>58864</v>
      </c>
    </row>
    <row r="58" spans="2:7" x14ac:dyDescent="0.2">
      <c r="F58" s="21">
        <v>40695</v>
      </c>
      <c r="G58" s="20">
        <v>68150</v>
      </c>
    </row>
    <row r="59" spans="2:7" x14ac:dyDescent="0.2">
      <c r="F59" s="21">
        <v>40725</v>
      </c>
      <c r="G59" s="20">
        <v>76964</v>
      </c>
    </row>
    <row r="60" spans="2:7" x14ac:dyDescent="0.2">
      <c r="F60" s="21">
        <v>40756</v>
      </c>
      <c r="G60" s="20">
        <v>66979</v>
      </c>
    </row>
    <row r="61" spans="2:7" x14ac:dyDescent="0.2">
      <c r="F61" s="21">
        <v>40787</v>
      </c>
      <c r="G61" s="20">
        <v>58107</v>
      </c>
    </row>
    <row r="62" spans="2:7" x14ac:dyDescent="0.2">
      <c r="F62" s="21">
        <v>40817</v>
      </c>
      <c r="G62" s="20">
        <v>57180</v>
      </c>
    </row>
    <row r="63" spans="2:7" x14ac:dyDescent="0.2">
      <c r="F63" s="21">
        <v>40848</v>
      </c>
      <c r="G63" s="20">
        <v>52611</v>
      </c>
    </row>
    <row r="64" spans="2:7" x14ac:dyDescent="0.2">
      <c r="F64" s="21">
        <v>40878</v>
      </c>
      <c r="G64" s="20">
        <v>56144</v>
      </c>
    </row>
    <row r="65" spans="6:8" x14ac:dyDescent="0.2">
      <c r="F65" s="21">
        <v>40909</v>
      </c>
      <c r="G65" s="20">
        <v>43884</v>
      </c>
    </row>
    <row r="66" spans="6:8" x14ac:dyDescent="0.2">
      <c r="F66" s="21">
        <v>40940</v>
      </c>
      <c r="G66" s="20">
        <v>49105</v>
      </c>
    </row>
    <row r="67" spans="6:8" x14ac:dyDescent="0.2">
      <c r="F67" s="21">
        <v>40969</v>
      </c>
      <c r="G67" s="20">
        <v>62770</v>
      </c>
    </row>
    <row r="68" spans="6:8" x14ac:dyDescent="0.2">
      <c r="F68" s="21">
        <v>41000</v>
      </c>
      <c r="G68" s="20">
        <v>59762</v>
      </c>
    </row>
    <row r="69" spans="6:8" x14ac:dyDescent="0.2">
      <c r="F69" s="21">
        <v>41030</v>
      </c>
      <c r="G69" s="20">
        <v>55276</v>
      </c>
    </row>
    <row r="70" spans="6:8" x14ac:dyDescent="0.2">
      <c r="F70" s="21">
        <v>41061</v>
      </c>
      <c r="G70" s="20">
        <v>65595</v>
      </c>
    </row>
    <row r="71" spans="6:8" x14ac:dyDescent="0.2">
      <c r="F71" s="21">
        <v>41091</v>
      </c>
      <c r="G71" s="20">
        <v>74095</v>
      </c>
    </row>
    <row r="72" spans="6:8" x14ac:dyDescent="0.2">
      <c r="F72" s="21">
        <v>41122</v>
      </c>
      <c r="G72" s="20">
        <v>65684</v>
      </c>
    </row>
    <row r="73" spans="6:8" x14ac:dyDescent="0.2">
      <c r="F73" s="21">
        <v>41153</v>
      </c>
      <c r="G73" s="20">
        <v>55082</v>
      </c>
    </row>
    <row r="74" spans="6:8" x14ac:dyDescent="0.2">
      <c r="F74" s="21">
        <v>41183</v>
      </c>
      <c r="G74" s="20">
        <v>57820</v>
      </c>
    </row>
    <row r="75" spans="6:8" x14ac:dyDescent="0.2">
      <c r="F75" s="21">
        <v>41214</v>
      </c>
      <c r="G75" s="20">
        <v>47155</v>
      </c>
    </row>
    <row r="76" spans="6:8" x14ac:dyDescent="0.2">
      <c r="F76" s="21">
        <v>41244</v>
      </c>
      <c r="G76" s="20">
        <v>51839</v>
      </c>
      <c r="H76" t="s">
        <v>146</v>
      </c>
    </row>
    <row r="77" spans="6:8" x14ac:dyDescent="0.2">
      <c r="F77" s="21">
        <v>41275</v>
      </c>
      <c r="H77">
        <v>72920</v>
      </c>
    </row>
    <row r="78" spans="6:8" x14ac:dyDescent="0.2">
      <c r="F78" s="21">
        <v>41306</v>
      </c>
      <c r="H78">
        <v>78836</v>
      </c>
    </row>
    <row r="79" spans="6:8" x14ac:dyDescent="0.2">
      <c r="F79" s="21">
        <v>41334</v>
      </c>
      <c r="H79">
        <v>115715</v>
      </c>
    </row>
    <row r="80" spans="6:8" x14ac:dyDescent="0.2">
      <c r="F80" s="21">
        <v>41365</v>
      </c>
      <c r="H80">
        <v>101129</v>
      </c>
    </row>
    <row r="81" spans="6:8" x14ac:dyDescent="0.2">
      <c r="F81" s="21">
        <v>41395</v>
      </c>
      <c r="H81">
        <v>113088</v>
      </c>
    </row>
    <row r="82" spans="6:8" x14ac:dyDescent="0.2">
      <c r="F82" s="21">
        <v>41426</v>
      </c>
      <c r="H82">
        <v>119239</v>
      </c>
    </row>
    <row r="83" spans="6:8" x14ac:dyDescent="0.2">
      <c r="F83" s="21">
        <v>41456</v>
      </c>
      <c r="H83">
        <v>140166</v>
      </c>
    </row>
    <row r="84" spans="6:8" x14ac:dyDescent="0.2">
      <c r="F84" s="21">
        <v>41487</v>
      </c>
      <c r="H84">
        <v>136842</v>
      </c>
    </row>
    <row r="85" spans="6:8" x14ac:dyDescent="0.2">
      <c r="F85" s="21">
        <v>41518</v>
      </c>
      <c r="H85">
        <v>107502</v>
      </c>
    </row>
    <row r="86" spans="6:8" x14ac:dyDescent="0.2">
      <c r="F86" s="21">
        <v>41548</v>
      </c>
    </row>
    <row r="87" spans="6:8" x14ac:dyDescent="0.2">
      <c r="F87" s="21">
        <v>41579</v>
      </c>
    </row>
    <row r="88" spans="6:8" x14ac:dyDescent="0.2">
      <c r="F88" s="21">
        <v>41609</v>
      </c>
    </row>
    <row r="89" spans="6:8" x14ac:dyDescent="0.2">
      <c r="F89" s="21">
        <v>41640</v>
      </c>
    </row>
    <row r="90" spans="6:8" x14ac:dyDescent="0.2">
      <c r="F90" s="21">
        <v>41671</v>
      </c>
    </row>
    <row r="91" spans="6:8" x14ac:dyDescent="0.2">
      <c r="F91" s="21">
        <v>41699</v>
      </c>
    </row>
    <row r="92" spans="6:8" x14ac:dyDescent="0.2">
      <c r="F92" s="21">
        <v>41730</v>
      </c>
    </row>
    <row r="93" spans="6:8" x14ac:dyDescent="0.2">
      <c r="F93" s="21">
        <v>41760</v>
      </c>
    </row>
    <row r="94" spans="6:8" x14ac:dyDescent="0.2">
      <c r="F94" s="21">
        <v>41791</v>
      </c>
    </row>
    <row r="95" spans="6:8" x14ac:dyDescent="0.2">
      <c r="F95" s="21">
        <v>41821</v>
      </c>
    </row>
    <row r="96" spans="6:8" x14ac:dyDescent="0.2">
      <c r="F96" s="21">
        <v>41852</v>
      </c>
    </row>
    <row r="97" spans="6:6" x14ac:dyDescent="0.2">
      <c r="F97" s="21">
        <v>41883</v>
      </c>
    </row>
    <row r="98" spans="6:6" x14ac:dyDescent="0.2">
      <c r="F98" s="21">
        <v>41913</v>
      </c>
    </row>
    <row r="99" spans="6:6" x14ac:dyDescent="0.2">
      <c r="F99" s="21">
        <v>41944</v>
      </c>
    </row>
    <row r="100" spans="6:6" x14ac:dyDescent="0.2">
      <c r="F100" s="21">
        <v>41974</v>
      </c>
    </row>
    <row r="101" spans="6:6" x14ac:dyDescent="0.2">
      <c r="F101" s="21">
        <v>42005</v>
      </c>
    </row>
    <row r="102" spans="6:6" x14ac:dyDescent="0.2">
      <c r="F102" s="21">
        <v>42036</v>
      </c>
    </row>
    <row r="103" spans="6:6" x14ac:dyDescent="0.2">
      <c r="F103" s="21">
        <v>42064</v>
      </c>
    </row>
    <row r="104" spans="6:6" x14ac:dyDescent="0.2">
      <c r="F104" s="21">
        <v>42095</v>
      </c>
    </row>
    <row r="105" spans="6:6" x14ac:dyDescent="0.2">
      <c r="F105" s="21">
        <v>42125</v>
      </c>
    </row>
    <row r="106" spans="6:6" x14ac:dyDescent="0.2">
      <c r="F106" s="21">
        <v>42156</v>
      </c>
    </row>
  </sheetData>
  <phoneticPr fontId="4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workbookViewId="0">
      <pane xSplit="2" ySplit="5" topLeftCell="C189" activePane="bottomRight" state="frozen"/>
      <selection pane="topRight" activeCell="B1" sqref="B1"/>
      <selection pane="bottomLeft" activeCell="A7" sqref="A7"/>
      <selection pane="bottomRight" activeCell="C215" sqref="C215:E215"/>
    </sheetView>
  </sheetViews>
  <sheetFormatPr baseColWidth="10" defaultRowHeight="12.75" x14ac:dyDescent="0.2"/>
  <cols>
    <col min="1" max="1" width="33.28515625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5" ht="14.25" customHeight="1" x14ac:dyDescent="0.2">
      <c r="A1" s="41" t="s">
        <v>292</v>
      </c>
      <c r="B1" s="1"/>
    </row>
    <row r="2" spans="1:5" x14ac:dyDescent="0.2">
      <c r="A2" s="41" t="s">
        <v>120</v>
      </c>
      <c r="B2" s="1"/>
    </row>
    <row r="3" spans="1:5" ht="25.5" x14ac:dyDescent="0.2">
      <c r="A3" s="42" t="s">
        <v>38</v>
      </c>
      <c r="B3" s="1"/>
    </row>
    <row r="4" spans="1:5" x14ac:dyDescent="0.2">
      <c r="C4" s="64" t="s">
        <v>35</v>
      </c>
      <c r="D4" s="64"/>
      <c r="E4" s="64"/>
    </row>
    <row r="5" spans="1:5" x14ac:dyDescent="0.2">
      <c r="C5" s="1" t="s">
        <v>32</v>
      </c>
      <c r="D5" s="1" t="s">
        <v>33</v>
      </c>
      <c r="E5" s="1" t="s">
        <v>34</v>
      </c>
    </row>
    <row r="6" spans="1:5" x14ac:dyDescent="0.2">
      <c r="B6" s="18">
        <v>36526</v>
      </c>
      <c r="C6" s="20">
        <v>633177</v>
      </c>
      <c r="D6" s="20">
        <v>1222174</v>
      </c>
      <c r="E6" s="20">
        <v>45301104</v>
      </c>
    </row>
    <row r="7" spans="1:5" x14ac:dyDescent="0.2">
      <c r="B7" s="18">
        <v>36557</v>
      </c>
      <c r="C7" s="20">
        <v>826277</v>
      </c>
      <c r="D7" s="20">
        <v>1468690</v>
      </c>
      <c r="E7" s="20">
        <v>50533017</v>
      </c>
    </row>
    <row r="8" spans="1:5" x14ac:dyDescent="0.2">
      <c r="B8" s="18">
        <v>36586</v>
      </c>
      <c r="C8" s="20">
        <v>851082</v>
      </c>
      <c r="D8" s="20">
        <v>1566699</v>
      </c>
      <c r="E8" s="20">
        <v>55020669</v>
      </c>
    </row>
    <row r="9" spans="1:5" x14ac:dyDescent="0.2">
      <c r="B9" s="18">
        <v>36617</v>
      </c>
      <c r="C9" s="20">
        <v>827791</v>
      </c>
      <c r="D9" s="20">
        <v>1328441</v>
      </c>
      <c r="E9" s="20">
        <v>48314536</v>
      </c>
    </row>
    <row r="10" spans="1:5" x14ac:dyDescent="0.2">
      <c r="B10" s="18">
        <v>36647</v>
      </c>
      <c r="C10" s="20">
        <v>921801</v>
      </c>
      <c r="D10" s="20">
        <v>1414159</v>
      </c>
      <c r="E10" s="20">
        <v>48329565</v>
      </c>
    </row>
    <row r="11" spans="1:5" x14ac:dyDescent="0.2">
      <c r="B11" s="18">
        <v>36678</v>
      </c>
      <c r="C11" s="20">
        <v>800534</v>
      </c>
      <c r="D11" s="20">
        <v>1272234</v>
      </c>
      <c r="E11" s="20">
        <v>47487583</v>
      </c>
    </row>
    <row r="12" spans="1:5" x14ac:dyDescent="0.2">
      <c r="B12" s="18">
        <v>36708</v>
      </c>
      <c r="C12" s="20">
        <v>914322</v>
      </c>
      <c r="D12" s="20">
        <v>1398969</v>
      </c>
      <c r="E12" s="20">
        <v>50647752</v>
      </c>
    </row>
    <row r="13" spans="1:5" x14ac:dyDescent="0.2">
      <c r="B13" s="18">
        <v>36739</v>
      </c>
      <c r="C13" s="20">
        <v>751749</v>
      </c>
      <c r="D13" s="20">
        <v>1176804</v>
      </c>
      <c r="E13" s="20">
        <v>44129282</v>
      </c>
    </row>
    <row r="14" spans="1:5" x14ac:dyDescent="0.2">
      <c r="B14" s="18">
        <v>36770</v>
      </c>
      <c r="C14" s="20">
        <v>778576</v>
      </c>
      <c r="D14" s="20">
        <v>1417982</v>
      </c>
      <c r="E14" s="20">
        <v>51011782</v>
      </c>
    </row>
    <row r="15" spans="1:5" x14ac:dyDescent="0.2">
      <c r="B15" s="18">
        <v>36800</v>
      </c>
      <c r="C15" s="20">
        <v>890717</v>
      </c>
      <c r="D15" s="20">
        <v>1813553</v>
      </c>
      <c r="E15" s="20">
        <v>56810833</v>
      </c>
    </row>
    <row r="16" spans="1:5" x14ac:dyDescent="0.2">
      <c r="B16" s="18">
        <v>36831</v>
      </c>
      <c r="C16" s="20">
        <v>878324</v>
      </c>
      <c r="D16" s="20">
        <v>1449166</v>
      </c>
      <c r="E16" s="20">
        <v>54844044</v>
      </c>
    </row>
    <row r="17" spans="2:5" x14ac:dyDescent="0.2">
      <c r="B17" s="18">
        <v>36861</v>
      </c>
      <c r="C17" s="20">
        <v>806441</v>
      </c>
      <c r="D17" s="20">
        <v>1295982</v>
      </c>
      <c r="E17" s="20">
        <v>55090119</v>
      </c>
    </row>
    <row r="18" spans="2:5" x14ac:dyDescent="0.2">
      <c r="B18" s="18">
        <v>36892</v>
      </c>
      <c r="C18" s="20">
        <v>735659</v>
      </c>
      <c r="D18" s="20">
        <v>1221113</v>
      </c>
      <c r="E18" s="20">
        <v>46713862</v>
      </c>
    </row>
    <row r="19" spans="2:5" x14ac:dyDescent="0.2">
      <c r="B19" s="18">
        <v>36923</v>
      </c>
      <c r="C19" s="20">
        <v>759427</v>
      </c>
      <c r="D19" s="20">
        <v>1187657</v>
      </c>
      <c r="E19" s="20">
        <v>48190969</v>
      </c>
    </row>
    <row r="20" spans="2:5" x14ac:dyDescent="0.2">
      <c r="B20" s="18">
        <v>36951</v>
      </c>
      <c r="C20" s="20">
        <v>932499</v>
      </c>
      <c r="D20" s="20">
        <v>1498130</v>
      </c>
      <c r="E20" s="20">
        <v>54507504</v>
      </c>
    </row>
    <row r="21" spans="2:5" x14ac:dyDescent="0.2">
      <c r="B21" s="18">
        <v>36982</v>
      </c>
      <c r="C21" s="20">
        <v>765648</v>
      </c>
      <c r="D21" s="20">
        <v>1330880</v>
      </c>
      <c r="E21" s="20">
        <v>47984218</v>
      </c>
    </row>
    <row r="22" spans="2:5" x14ac:dyDescent="0.2">
      <c r="B22" s="18">
        <v>37012</v>
      </c>
      <c r="C22" s="20">
        <v>920063</v>
      </c>
      <c r="D22" s="20">
        <v>1456911</v>
      </c>
      <c r="E22" s="20">
        <v>48391619</v>
      </c>
    </row>
    <row r="23" spans="2:5" x14ac:dyDescent="0.2">
      <c r="B23" s="18">
        <v>37043</v>
      </c>
      <c r="C23" s="20">
        <v>828464</v>
      </c>
      <c r="D23" s="20">
        <v>1323100</v>
      </c>
      <c r="E23" s="20">
        <v>46824965</v>
      </c>
    </row>
    <row r="24" spans="2:5" x14ac:dyDescent="0.2">
      <c r="B24" s="18">
        <v>37073</v>
      </c>
      <c r="C24" s="20">
        <v>809937</v>
      </c>
      <c r="D24" s="20">
        <v>1291525</v>
      </c>
      <c r="E24" s="20">
        <v>47127085</v>
      </c>
    </row>
    <row r="25" spans="2:5" x14ac:dyDescent="0.2">
      <c r="B25" s="18">
        <v>37104</v>
      </c>
      <c r="C25" s="20">
        <v>749033</v>
      </c>
      <c r="D25" s="20">
        <v>1168613</v>
      </c>
      <c r="E25" s="20">
        <v>41384268</v>
      </c>
    </row>
    <row r="26" spans="2:5" x14ac:dyDescent="0.2">
      <c r="B26" s="18">
        <v>37135</v>
      </c>
      <c r="C26" s="20">
        <v>732982</v>
      </c>
      <c r="D26" s="20">
        <v>1188271</v>
      </c>
      <c r="E26" s="20">
        <v>45816199</v>
      </c>
    </row>
    <row r="27" spans="2:5" x14ac:dyDescent="0.2">
      <c r="B27" s="18">
        <v>37165</v>
      </c>
      <c r="C27" s="20">
        <v>733855</v>
      </c>
      <c r="D27" s="20">
        <v>1283214</v>
      </c>
      <c r="E27" s="20">
        <v>52553266</v>
      </c>
    </row>
    <row r="28" spans="2:5" x14ac:dyDescent="0.2">
      <c r="B28" s="18">
        <v>37196</v>
      </c>
      <c r="C28" s="20">
        <v>693559</v>
      </c>
      <c r="D28" s="20">
        <v>1107169</v>
      </c>
      <c r="E28" s="20">
        <v>48300548</v>
      </c>
    </row>
    <row r="29" spans="2:5" x14ac:dyDescent="0.2">
      <c r="B29" s="18">
        <v>37226</v>
      </c>
      <c r="C29" s="20">
        <v>708589</v>
      </c>
      <c r="D29" s="20">
        <v>1114606</v>
      </c>
      <c r="E29" s="20">
        <v>49236985</v>
      </c>
    </row>
    <row r="30" spans="2:5" x14ac:dyDescent="0.2">
      <c r="B30" s="18">
        <v>37257</v>
      </c>
      <c r="C30" s="20">
        <v>664020</v>
      </c>
      <c r="D30" s="20">
        <v>1011035</v>
      </c>
      <c r="E30" s="20">
        <v>43955072</v>
      </c>
    </row>
    <row r="31" spans="2:5" x14ac:dyDescent="0.2">
      <c r="B31" s="18">
        <v>37288</v>
      </c>
      <c r="C31" s="20">
        <v>673469</v>
      </c>
      <c r="D31" s="20">
        <v>1060948</v>
      </c>
      <c r="E31" s="20">
        <v>44793467</v>
      </c>
    </row>
    <row r="32" spans="2:5" x14ac:dyDescent="0.2">
      <c r="B32" s="18">
        <v>37316</v>
      </c>
      <c r="C32" s="20">
        <v>759054</v>
      </c>
      <c r="D32" s="20">
        <v>1182566</v>
      </c>
      <c r="E32" s="20">
        <v>47177390</v>
      </c>
    </row>
    <row r="33" spans="2:5" x14ac:dyDescent="0.2">
      <c r="B33" s="18">
        <v>37347</v>
      </c>
      <c r="C33" s="20">
        <v>722109</v>
      </c>
      <c r="D33" s="20">
        <v>1145322</v>
      </c>
      <c r="E33" s="20">
        <v>47083882</v>
      </c>
    </row>
    <row r="34" spans="2:5" x14ac:dyDescent="0.2">
      <c r="B34" s="18">
        <v>37377</v>
      </c>
      <c r="C34" s="20">
        <v>756559</v>
      </c>
      <c r="D34" s="20">
        <v>1174180</v>
      </c>
      <c r="E34" s="20">
        <v>48648887</v>
      </c>
    </row>
    <row r="35" spans="2:5" x14ac:dyDescent="0.2">
      <c r="B35" s="18">
        <v>37408</v>
      </c>
      <c r="C35" s="20">
        <v>743603</v>
      </c>
      <c r="D35" s="20">
        <v>1137183</v>
      </c>
      <c r="E35" s="20">
        <v>46493044</v>
      </c>
    </row>
    <row r="36" spans="2:5" x14ac:dyDescent="0.2">
      <c r="B36" s="18">
        <v>37438</v>
      </c>
      <c r="C36" s="20">
        <v>823695</v>
      </c>
      <c r="D36" s="20">
        <v>1250440</v>
      </c>
      <c r="E36" s="20">
        <v>49687896</v>
      </c>
    </row>
    <row r="37" spans="2:5" x14ac:dyDescent="0.2">
      <c r="B37" s="18">
        <v>37469</v>
      </c>
      <c r="C37" s="20">
        <v>682377</v>
      </c>
      <c r="D37" s="20">
        <v>1014856</v>
      </c>
      <c r="E37" s="20">
        <v>41455094</v>
      </c>
    </row>
    <row r="38" spans="2:5" x14ac:dyDescent="0.2">
      <c r="B38" s="18">
        <v>37500</v>
      </c>
      <c r="C38" s="20">
        <v>699261</v>
      </c>
      <c r="D38" s="20">
        <v>1443988</v>
      </c>
      <c r="E38" s="20">
        <v>48255496</v>
      </c>
    </row>
    <row r="39" spans="2:5" x14ac:dyDescent="0.2">
      <c r="B39" s="18">
        <v>37530</v>
      </c>
      <c r="C39" s="20">
        <v>786007</v>
      </c>
      <c r="D39" s="20">
        <v>1242190</v>
      </c>
      <c r="E39" s="20">
        <v>54216694</v>
      </c>
    </row>
    <row r="40" spans="2:5" x14ac:dyDescent="0.2">
      <c r="B40" s="18">
        <v>37561</v>
      </c>
      <c r="C40" s="20">
        <v>656983</v>
      </c>
      <c r="D40" s="20">
        <v>1017201</v>
      </c>
      <c r="E40" s="20">
        <v>49786896</v>
      </c>
    </row>
    <row r="41" spans="2:5" x14ac:dyDescent="0.2">
      <c r="B41" s="18">
        <v>37591</v>
      </c>
      <c r="C41" s="20">
        <v>684730</v>
      </c>
      <c r="D41" s="20">
        <v>1147883</v>
      </c>
      <c r="E41" s="20">
        <v>52512194</v>
      </c>
    </row>
    <row r="42" spans="2:5" x14ac:dyDescent="0.2">
      <c r="B42" s="18">
        <v>37622</v>
      </c>
      <c r="C42" s="20">
        <v>560387</v>
      </c>
      <c r="D42" s="20">
        <v>913820</v>
      </c>
      <c r="E42" s="20">
        <v>43956302</v>
      </c>
    </row>
    <row r="43" spans="2:5" x14ac:dyDescent="0.2">
      <c r="B43" s="18">
        <v>37653</v>
      </c>
      <c r="C43" s="20">
        <v>556655</v>
      </c>
      <c r="D43" s="20">
        <v>924109</v>
      </c>
      <c r="E43" s="20">
        <v>46390775</v>
      </c>
    </row>
    <row r="44" spans="2:5" x14ac:dyDescent="0.2">
      <c r="B44" s="18">
        <v>37681</v>
      </c>
      <c r="C44" s="20">
        <v>618470</v>
      </c>
      <c r="D44" s="20">
        <v>1006292</v>
      </c>
      <c r="E44" s="20">
        <v>49276111</v>
      </c>
    </row>
    <row r="45" spans="2:5" x14ac:dyDescent="0.2">
      <c r="B45" s="18">
        <v>37712</v>
      </c>
      <c r="C45" s="20">
        <v>687060</v>
      </c>
      <c r="D45" s="20">
        <v>1069276</v>
      </c>
      <c r="E45" s="20">
        <v>46081536</v>
      </c>
    </row>
    <row r="46" spans="2:5" x14ac:dyDescent="0.2">
      <c r="B46" s="18">
        <v>37742</v>
      </c>
      <c r="C46" s="20">
        <v>597358</v>
      </c>
      <c r="D46" s="20">
        <v>988704</v>
      </c>
      <c r="E46" s="20">
        <v>48039316</v>
      </c>
    </row>
    <row r="47" spans="2:5" x14ac:dyDescent="0.2">
      <c r="B47" s="18">
        <v>37773</v>
      </c>
      <c r="C47" s="20">
        <v>559361</v>
      </c>
      <c r="D47" s="20">
        <v>926183</v>
      </c>
      <c r="E47" s="20">
        <v>45319814</v>
      </c>
    </row>
    <row r="48" spans="2:5" x14ac:dyDescent="0.2">
      <c r="B48" s="18">
        <v>37803</v>
      </c>
      <c r="C48" s="20">
        <v>538744</v>
      </c>
      <c r="D48" s="20">
        <v>964521</v>
      </c>
      <c r="E48" s="20">
        <v>49317943</v>
      </c>
    </row>
    <row r="49" spans="2:5" x14ac:dyDescent="0.2">
      <c r="B49" s="18">
        <v>37834</v>
      </c>
      <c r="C49" s="20">
        <v>523367</v>
      </c>
      <c r="D49" s="20">
        <v>797610</v>
      </c>
      <c r="E49" s="20">
        <v>40839987</v>
      </c>
    </row>
    <row r="50" spans="2:5" x14ac:dyDescent="0.2">
      <c r="B50" s="18">
        <v>37865</v>
      </c>
      <c r="C50" s="20">
        <v>586407</v>
      </c>
      <c r="D50" s="20">
        <v>947993</v>
      </c>
      <c r="E50" s="20">
        <v>47524375</v>
      </c>
    </row>
    <row r="51" spans="2:5" x14ac:dyDescent="0.2">
      <c r="B51" s="18">
        <v>37895</v>
      </c>
      <c r="C51" s="20">
        <v>598088</v>
      </c>
      <c r="D51" s="20">
        <v>1058996</v>
      </c>
      <c r="E51" s="20">
        <v>56114614</v>
      </c>
    </row>
    <row r="52" spans="2:5" x14ac:dyDescent="0.2">
      <c r="B52" s="18">
        <v>37926</v>
      </c>
      <c r="C52" s="20">
        <v>475534</v>
      </c>
      <c r="D52" s="20">
        <v>889000</v>
      </c>
      <c r="E52" s="20">
        <v>51399934</v>
      </c>
    </row>
    <row r="53" spans="2:5" x14ac:dyDescent="0.2">
      <c r="B53" s="18">
        <v>37956</v>
      </c>
      <c r="C53" s="20">
        <v>530066</v>
      </c>
      <c r="D53" s="20">
        <v>934772</v>
      </c>
      <c r="E53" s="20">
        <v>52574666</v>
      </c>
    </row>
    <row r="54" spans="2:5" x14ac:dyDescent="0.2">
      <c r="B54" s="18">
        <v>37987</v>
      </c>
      <c r="C54" s="20">
        <v>485113</v>
      </c>
      <c r="D54" s="20">
        <v>785237</v>
      </c>
      <c r="E54" s="20">
        <v>44048633</v>
      </c>
    </row>
    <row r="55" spans="2:5" x14ac:dyDescent="0.2">
      <c r="B55" s="18">
        <v>38018</v>
      </c>
      <c r="C55" s="20">
        <v>490462</v>
      </c>
      <c r="D55" s="20">
        <v>839316</v>
      </c>
      <c r="E55" s="20">
        <v>49844530</v>
      </c>
    </row>
    <row r="56" spans="2:5" x14ac:dyDescent="0.2">
      <c r="B56" s="18">
        <v>38047</v>
      </c>
      <c r="C56" s="20">
        <v>535771</v>
      </c>
      <c r="D56" s="20">
        <v>929853</v>
      </c>
      <c r="E56" s="20">
        <v>55780678</v>
      </c>
    </row>
    <row r="57" spans="2:5" x14ac:dyDescent="0.2">
      <c r="B57" s="18">
        <v>38078</v>
      </c>
      <c r="C57" s="20">
        <v>523676</v>
      </c>
      <c r="D57" s="20">
        <v>1051449</v>
      </c>
      <c r="E57" s="20">
        <v>50225174</v>
      </c>
    </row>
    <row r="58" spans="2:5" x14ac:dyDescent="0.2">
      <c r="B58" s="18">
        <v>38108</v>
      </c>
      <c r="C58" s="20">
        <v>587244</v>
      </c>
      <c r="D58" s="20">
        <v>974344</v>
      </c>
      <c r="E58" s="20">
        <v>53551773</v>
      </c>
    </row>
    <row r="59" spans="2:5" x14ac:dyDescent="0.2">
      <c r="B59" s="18">
        <v>38139</v>
      </c>
      <c r="C59" s="20">
        <v>540912</v>
      </c>
      <c r="D59" s="20">
        <v>955281</v>
      </c>
      <c r="E59" s="20">
        <v>51920324</v>
      </c>
    </row>
    <row r="60" spans="2:5" x14ac:dyDescent="0.2">
      <c r="B60" s="18">
        <v>38169</v>
      </c>
      <c r="C60" s="20">
        <v>687642</v>
      </c>
      <c r="D60" s="20">
        <v>1116641</v>
      </c>
      <c r="E60" s="20">
        <v>54783876</v>
      </c>
    </row>
    <row r="61" spans="2:5" x14ac:dyDescent="0.2">
      <c r="B61" s="18">
        <v>38200</v>
      </c>
      <c r="C61" s="20">
        <v>697776</v>
      </c>
      <c r="D61" s="20">
        <v>1015454</v>
      </c>
      <c r="E61" s="20">
        <v>45953275</v>
      </c>
    </row>
    <row r="62" spans="2:5" x14ac:dyDescent="0.2">
      <c r="B62" s="18">
        <v>38231</v>
      </c>
      <c r="C62" s="20">
        <v>650190</v>
      </c>
      <c r="D62" s="20">
        <v>1226768</v>
      </c>
      <c r="E62" s="20">
        <v>52753710</v>
      </c>
    </row>
    <row r="63" spans="2:5" x14ac:dyDescent="0.2">
      <c r="B63" s="18">
        <v>38261</v>
      </c>
      <c r="C63" s="20">
        <v>550292</v>
      </c>
      <c r="D63" s="20">
        <v>1104982</v>
      </c>
      <c r="E63" s="20">
        <v>56567075</v>
      </c>
    </row>
    <row r="64" spans="2:5" x14ac:dyDescent="0.2">
      <c r="B64" s="18">
        <v>38292</v>
      </c>
      <c r="C64" s="20">
        <v>491855</v>
      </c>
      <c r="D64" s="20">
        <v>1006480</v>
      </c>
      <c r="E64" s="20">
        <v>55258461</v>
      </c>
    </row>
    <row r="65" spans="2:5" x14ac:dyDescent="0.2">
      <c r="B65" s="18">
        <v>38322</v>
      </c>
      <c r="C65" s="20">
        <v>569743</v>
      </c>
      <c r="D65" s="20">
        <v>1065645</v>
      </c>
      <c r="E65" s="20">
        <v>58708898</v>
      </c>
    </row>
    <row r="66" spans="2:5" x14ac:dyDescent="0.2">
      <c r="B66" s="18">
        <v>38353</v>
      </c>
      <c r="C66" s="20">
        <v>521602</v>
      </c>
      <c r="D66" s="20">
        <v>989133</v>
      </c>
      <c r="E66" s="20">
        <v>45919140</v>
      </c>
    </row>
    <row r="67" spans="2:5" x14ac:dyDescent="0.2">
      <c r="B67" s="18">
        <v>38384</v>
      </c>
      <c r="C67" s="20">
        <v>418660</v>
      </c>
      <c r="D67" s="20">
        <v>907217</v>
      </c>
      <c r="E67" s="20">
        <v>49287894</v>
      </c>
    </row>
    <row r="68" spans="2:5" x14ac:dyDescent="0.2">
      <c r="B68" s="18">
        <v>38412</v>
      </c>
      <c r="C68" s="20">
        <v>440519</v>
      </c>
      <c r="D68" s="20">
        <v>960952</v>
      </c>
      <c r="E68" s="20">
        <v>53941314</v>
      </c>
    </row>
    <row r="69" spans="2:5" x14ac:dyDescent="0.2">
      <c r="B69" s="18">
        <v>38443</v>
      </c>
      <c r="C69" s="20">
        <v>519931</v>
      </c>
      <c r="D69" s="20">
        <v>1113879</v>
      </c>
      <c r="E69" s="20">
        <v>54315114</v>
      </c>
    </row>
    <row r="70" spans="2:5" x14ac:dyDescent="0.2">
      <c r="B70" s="18">
        <v>38473</v>
      </c>
      <c r="C70" s="20">
        <v>445518</v>
      </c>
      <c r="D70" s="20">
        <v>969213</v>
      </c>
      <c r="E70" s="20">
        <v>49874697</v>
      </c>
    </row>
    <row r="71" spans="2:5" x14ac:dyDescent="0.2">
      <c r="B71" s="18">
        <v>38504</v>
      </c>
      <c r="C71" s="20">
        <v>412489</v>
      </c>
      <c r="D71" s="20">
        <v>1023582</v>
      </c>
      <c r="E71" s="20">
        <v>50178043</v>
      </c>
    </row>
    <row r="72" spans="2:5" x14ac:dyDescent="0.2">
      <c r="B72" s="18">
        <v>38534</v>
      </c>
      <c r="C72" s="20">
        <v>455044</v>
      </c>
      <c r="D72" s="20">
        <v>1126013</v>
      </c>
      <c r="E72" s="20">
        <v>50990989</v>
      </c>
    </row>
    <row r="73" spans="2:5" x14ac:dyDescent="0.2">
      <c r="B73" s="18">
        <v>38565</v>
      </c>
      <c r="C73" s="20">
        <v>576419</v>
      </c>
      <c r="D73" s="20">
        <v>1000060</v>
      </c>
      <c r="E73" s="20">
        <v>43624870</v>
      </c>
    </row>
    <row r="74" spans="2:5" x14ac:dyDescent="0.2">
      <c r="B74" s="18">
        <v>38596</v>
      </c>
      <c r="C74" s="20">
        <v>398605</v>
      </c>
      <c r="D74" s="20">
        <v>950298</v>
      </c>
      <c r="E74" s="20">
        <v>50104042</v>
      </c>
    </row>
    <row r="75" spans="2:5" x14ac:dyDescent="0.2">
      <c r="B75" s="18">
        <v>38626</v>
      </c>
      <c r="C75" s="20">
        <v>560288</v>
      </c>
      <c r="D75" s="20">
        <v>1139136</v>
      </c>
      <c r="E75" s="20">
        <v>55825576</v>
      </c>
    </row>
    <row r="76" spans="2:5" x14ac:dyDescent="0.2">
      <c r="B76" s="18">
        <v>38657</v>
      </c>
      <c r="C76" s="20">
        <v>395319</v>
      </c>
      <c r="D76" s="20">
        <v>919101</v>
      </c>
      <c r="E76" s="20">
        <v>53523599</v>
      </c>
    </row>
    <row r="77" spans="2:5" x14ac:dyDescent="0.2">
      <c r="B77" s="18">
        <v>38687</v>
      </c>
      <c r="C77" s="20">
        <v>347315</v>
      </c>
      <c r="D77" s="20">
        <v>1084445</v>
      </c>
      <c r="E77" s="20">
        <v>52559291</v>
      </c>
    </row>
    <row r="78" spans="2:5" x14ac:dyDescent="0.2">
      <c r="B78" s="18">
        <v>38718</v>
      </c>
      <c r="C78" s="20">
        <v>329371</v>
      </c>
      <c r="D78" s="20">
        <v>790480</v>
      </c>
      <c r="E78" s="20">
        <v>45234663</v>
      </c>
    </row>
    <row r="79" spans="2:5" x14ac:dyDescent="0.2">
      <c r="B79" s="18">
        <v>38749</v>
      </c>
      <c r="C79" s="20">
        <v>308681</v>
      </c>
      <c r="D79" s="20">
        <v>812663</v>
      </c>
      <c r="E79" s="20">
        <v>44307119</v>
      </c>
    </row>
    <row r="80" spans="2:5" x14ac:dyDescent="0.2">
      <c r="B80" s="18">
        <v>38777</v>
      </c>
      <c r="C80" s="20">
        <v>412539</v>
      </c>
      <c r="D80" s="20">
        <v>1047507</v>
      </c>
      <c r="E80" s="20">
        <v>51047569</v>
      </c>
    </row>
    <row r="81" spans="2:5" x14ac:dyDescent="0.2">
      <c r="B81" s="18">
        <v>38808</v>
      </c>
      <c r="C81" s="20">
        <v>367664</v>
      </c>
      <c r="D81" s="20">
        <v>761821</v>
      </c>
      <c r="E81" s="20">
        <v>45519554</v>
      </c>
    </row>
    <row r="82" spans="2:5" x14ac:dyDescent="0.2">
      <c r="B82" s="18">
        <v>38838</v>
      </c>
      <c r="C82" s="20">
        <v>355408</v>
      </c>
      <c r="D82" s="20">
        <v>935204</v>
      </c>
      <c r="E82" s="20">
        <v>46708837</v>
      </c>
    </row>
    <row r="83" spans="2:5" x14ac:dyDescent="0.2">
      <c r="B83" s="18">
        <v>38869</v>
      </c>
      <c r="C83" s="20">
        <v>377205</v>
      </c>
      <c r="D83" s="20">
        <v>890892</v>
      </c>
      <c r="E83" s="20">
        <v>46756028</v>
      </c>
    </row>
    <row r="84" spans="2:5" x14ac:dyDescent="0.2">
      <c r="B84" s="18">
        <v>38899</v>
      </c>
      <c r="C84" s="20">
        <v>335651</v>
      </c>
      <c r="D84" s="20">
        <v>1116760</v>
      </c>
      <c r="E84" s="20">
        <v>49551043</v>
      </c>
    </row>
    <row r="85" spans="2:5" x14ac:dyDescent="0.2">
      <c r="B85" s="18">
        <v>38930</v>
      </c>
      <c r="C85" s="20">
        <v>575013</v>
      </c>
      <c r="D85" s="20">
        <v>1048781</v>
      </c>
      <c r="E85" s="20">
        <v>42552856</v>
      </c>
    </row>
    <row r="86" spans="2:5" x14ac:dyDescent="0.2">
      <c r="B86" s="18">
        <v>38961</v>
      </c>
      <c r="C86" s="20">
        <v>518566</v>
      </c>
      <c r="D86" s="20">
        <v>1025503</v>
      </c>
      <c r="E86" s="20">
        <v>48469938</v>
      </c>
    </row>
    <row r="87" spans="2:5" x14ac:dyDescent="0.2">
      <c r="B87" s="18">
        <v>38991</v>
      </c>
      <c r="C87" s="20">
        <v>550678</v>
      </c>
      <c r="D87" s="20">
        <v>1121802</v>
      </c>
      <c r="E87" s="20">
        <v>53667081</v>
      </c>
    </row>
    <row r="88" spans="2:5" x14ac:dyDescent="0.2">
      <c r="B88" s="18">
        <v>39022</v>
      </c>
      <c r="C88" s="20">
        <v>476524</v>
      </c>
      <c r="D88" s="20">
        <v>1011401</v>
      </c>
      <c r="E88" s="20">
        <v>54806085</v>
      </c>
    </row>
    <row r="89" spans="2:5" x14ac:dyDescent="0.2">
      <c r="B89" s="18">
        <v>39052</v>
      </c>
      <c r="C89" s="20">
        <v>458162</v>
      </c>
      <c r="D89" s="20">
        <v>961020</v>
      </c>
      <c r="E89" s="20">
        <v>54254778</v>
      </c>
    </row>
    <row r="90" spans="2:5" x14ac:dyDescent="0.2">
      <c r="B90" s="18">
        <v>39083</v>
      </c>
      <c r="C90" s="20">
        <v>435148</v>
      </c>
      <c r="D90" s="20">
        <v>906188</v>
      </c>
      <c r="E90" s="20">
        <v>47759261</v>
      </c>
    </row>
    <row r="91" spans="2:5" x14ac:dyDescent="0.2">
      <c r="B91" s="18">
        <v>39114</v>
      </c>
      <c r="C91" s="20">
        <v>464485</v>
      </c>
      <c r="D91" s="20">
        <v>921376</v>
      </c>
      <c r="E91" s="20">
        <v>47180101</v>
      </c>
    </row>
    <row r="92" spans="2:5" x14ac:dyDescent="0.2">
      <c r="B92" s="18">
        <v>39142</v>
      </c>
      <c r="C92" s="20">
        <v>565667</v>
      </c>
      <c r="D92" s="20">
        <v>1381578</v>
      </c>
      <c r="E92" s="20">
        <v>51697227</v>
      </c>
    </row>
    <row r="93" spans="2:5" x14ac:dyDescent="0.2">
      <c r="B93" s="18">
        <v>39173</v>
      </c>
      <c r="C93" s="20">
        <v>442350</v>
      </c>
      <c r="D93" s="20">
        <v>936897</v>
      </c>
      <c r="E93" s="20">
        <v>47410520</v>
      </c>
    </row>
    <row r="94" spans="2:5" x14ac:dyDescent="0.2">
      <c r="B94" s="18">
        <v>39203</v>
      </c>
      <c r="C94" s="20">
        <v>499039</v>
      </c>
      <c r="D94" s="20">
        <v>1065949</v>
      </c>
      <c r="E94" s="20">
        <v>50945426</v>
      </c>
    </row>
    <row r="95" spans="2:5" x14ac:dyDescent="0.2">
      <c r="B95" s="18">
        <v>39234</v>
      </c>
      <c r="C95" s="20">
        <v>519916</v>
      </c>
      <c r="D95" s="20">
        <v>1047014</v>
      </c>
      <c r="E95" s="20">
        <v>50321604</v>
      </c>
    </row>
    <row r="96" spans="2:5" x14ac:dyDescent="0.2">
      <c r="B96" s="18">
        <v>39264</v>
      </c>
      <c r="C96" s="20">
        <v>508000</v>
      </c>
      <c r="D96" s="20">
        <v>1071845</v>
      </c>
      <c r="E96" s="20">
        <v>51255592</v>
      </c>
    </row>
    <row r="97" spans="2:5" x14ac:dyDescent="0.2">
      <c r="B97" s="18">
        <v>39295</v>
      </c>
      <c r="C97" s="20">
        <v>536572</v>
      </c>
      <c r="D97" s="20">
        <v>955519</v>
      </c>
      <c r="E97" s="20">
        <v>45395803</v>
      </c>
    </row>
    <row r="98" spans="2:5" x14ac:dyDescent="0.2">
      <c r="B98" s="18">
        <v>39326</v>
      </c>
      <c r="C98" s="20">
        <v>493464</v>
      </c>
      <c r="D98" s="20">
        <v>954523</v>
      </c>
      <c r="E98" s="20">
        <v>51137067</v>
      </c>
    </row>
    <row r="99" spans="2:5" x14ac:dyDescent="0.2">
      <c r="B99" s="18">
        <v>39356</v>
      </c>
      <c r="C99" s="20">
        <v>500286</v>
      </c>
      <c r="D99" s="20">
        <v>1036503</v>
      </c>
      <c r="E99" s="20">
        <v>56322394</v>
      </c>
    </row>
    <row r="100" spans="2:5" x14ac:dyDescent="0.2">
      <c r="B100" s="18">
        <v>39387</v>
      </c>
      <c r="C100" s="20">
        <v>417013</v>
      </c>
      <c r="D100" s="20">
        <v>890454</v>
      </c>
      <c r="E100" s="20">
        <v>53726075</v>
      </c>
    </row>
    <row r="101" spans="2:5" x14ac:dyDescent="0.2">
      <c r="B101" s="18">
        <v>39417</v>
      </c>
      <c r="C101" s="20">
        <v>432103</v>
      </c>
      <c r="D101" s="20">
        <v>919742</v>
      </c>
      <c r="E101" s="20">
        <v>53978020</v>
      </c>
    </row>
    <row r="102" spans="2:5" x14ac:dyDescent="0.2">
      <c r="B102" s="18">
        <v>39448</v>
      </c>
      <c r="C102" s="20">
        <v>391015</v>
      </c>
      <c r="D102" s="20">
        <v>882806</v>
      </c>
      <c r="E102" s="20">
        <v>46868342</v>
      </c>
    </row>
    <row r="103" spans="2:5" x14ac:dyDescent="0.2">
      <c r="B103" s="18">
        <v>39479</v>
      </c>
      <c r="C103" s="20">
        <v>372370</v>
      </c>
      <c r="D103" s="20">
        <v>849284</v>
      </c>
      <c r="E103" s="20">
        <v>49141616</v>
      </c>
    </row>
    <row r="104" spans="2:5" x14ac:dyDescent="0.2">
      <c r="B104" s="18">
        <v>39508</v>
      </c>
      <c r="C104" s="20">
        <v>382410</v>
      </c>
      <c r="D104" s="20">
        <v>1090349</v>
      </c>
      <c r="E104" s="20">
        <v>50432764</v>
      </c>
    </row>
    <row r="105" spans="2:5" x14ac:dyDescent="0.2">
      <c r="B105" s="18">
        <v>39539</v>
      </c>
      <c r="C105" s="20">
        <v>401253</v>
      </c>
      <c r="D105" s="20">
        <v>854275</v>
      </c>
      <c r="E105" s="20">
        <v>52110541</v>
      </c>
    </row>
    <row r="106" spans="2:5" x14ac:dyDescent="0.2">
      <c r="B106" s="18">
        <v>39569</v>
      </c>
      <c r="C106" s="20">
        <v>413009</v>
      </c>
      <c r="D106" s="20">
        <v>821775</v>
      </c>
      <c r="E106" s="20">
        <v>50795638</v>
      </c>
    </row>
    <row r="107" spans="2:5" x14ac:dyDescent="0.2">
      <c r="B107" s="18">
        <v>39600</v>
      </c>
      <c r="C107" s="20">
        <v>436390</v>
      </c>
      <c r="D107" s="20">
        <v>941903</v>
      </c>
      <c r="E107" s="20">
        <v>54789093</v>
      </c>
    </row>
    <row r="108" spans="2:5" x14ac:dyDescent="0.2">
      <c r="B108" s="18">
        <v>39630</v>
      </c>
      <c r="C108" s="20">
        <v>450881</v>
      </c>
      <c r="D108" s="20">
        <v>884895</v>
      </c>
      <c r="E108" s="20">
        <v>53039664</v>
      </c>
    </row>
    <row r="109" spans="2:5" x14ac:dyDescent="0.2">
      <c r="B109" s="18">
        <v>39661</v>
      </c>
      <c r="C109" s="20">
        <v>460910</v>
      </c>
      <c r="D109" s="20">
        <v>896291</v>
      </c>
      <c r="E109" s="20">
        <v>47954943</v>
      </c>
    </row>
    <row r="110" spans="2:5" x14ac:dyDescent="0.2">
      <c r="B110" s="18">
        <v>39692</v>
      </c>
      <c r="C110" s="20">
        <v>403961</v>
      </c>
      <c r="D110" s="20">
        <v>827470</v>
      </c>
      <c r="E110" s="20">
        <v>50406455</v>
      </c>
    </row>
    <row r="111" spans="2:5" x14ac:dyDescent="0.2">
      <c r="B111" s="18">
        <v>39722</v>
      </c>
      <c r="C111" s="20">
        <v>410477</v>
      </c>
      <c r="D111" s="20">
        <v>1304105</v>
      </c>
      <c r="E111" s="20">
        <v>54796231</v>
      </c>
    </row>
    <row r="112" spans="2:5" x14ac:dyDescent="0.2">
      <c r="B112" s="18">
        <v>39753</v>
      </c>
      <c r="C112" s="20">
        <v>346960</v>
      </c>
      <c r="D112" s="20">
        <v>721083</v>
      </c>
      <c r="E112" s="20">
        <v>50209650</v>
      </c>
    </row>
    <row r="113" spans="2:5" x14ac:dyDescent="0.2">
      <c r="B113" s="18">
        <v>39783</v>
      </c>
      <c r="C113" s="20">
        <v>327076</v>
      </c>
      <c r="D113" s="20">
        <v>699310</v>
      </c>
      <c r="E113" s="20">
        <v>46810503</v>
      </c>
    </row>
    <row r="114" spans="2:5" x14ac:dyDescent="0.2">
      <c r="B114" s="18">
        <v>39814</v>
      </c>
      <c r="C114" s="20">
        <v>302402</v>
      </c>
      <c r="D114" s="20">
        <v>609205</v>
      </c>
      <c r="E114" s="20">
        <v>39858553</v>
      </c>
    </row>
    <row r="115" spans="2:5" x14ac:dyDescent="0.2">
      <c r="B115" s="18">
        <v>39845</v>
      </c>
      <c r="C115" s="20">
        <v>292560</v>
      </c>
      <c r="D115" s="20">
        <v>660562</v>
      </c>
      <c r="E115" s="20">
        <v>39396480</v>
      </c>
    </row>
    <row r="116" spans="2:5" x14ac:dyDescent="0.2">
      <c r="B116" s="18">
        <v>39873</v>
      </c>
      <c r="C116" s="20">
        <v>316857</v>
      </c>
      <c r="D116" s="20">
        <v>808358</v>
      </c>
      <c r="E116" s="20">
        <v>43906407</v>
      </c>
    </row>
    <row r="117" spans="2:5" x14ac:dyDescent="0.2">
      <c r="B117" s="18">
        <v>39904</v>
      </c>
      <c r="C117" s="20">
        <v>241844</v>
      </c>
      <c r="D117" s="20">
        <v>938978</v>
      </c>
      <c r="E117" s="20">
        <v>40123394</v>
      </c>
    </row>
    <row r="118" spans="2:5" x14ac:dyDescent="0.2">
      <c r="B118" s="18">
        <v>39934</v>
      </c>
      <c r="C118" s="20">
        <v>257079</v>
      </c>
      <c r="D118" s="20">
        <v>655931</v>
      </c>
      <c r="E118" s="20">
        <v>40675466</v>
      </c>
    </row>
    <row r="119" spans="2:5" x14ac:dyDescent="0.2">
      <c r="B119" s="18">
        <v>39965</v>
      </c>
      <c r="C119" s="20">
        <v>273908</v>
      </c>
      <c r="D119" s="20">
        <v>742947</v>
      </c>
      <c r="E119" s="20">
        <v>43055272</v>
      </c>
    </row>
    <row r="120" spans="2:5" x14ac:dyDescent="0.2">
      <c r="B120" s="18">
        <v>39995</v>
      </c>
      <c r="C120" s="20">
        <v>330682</v>
      </c>
      <c r="D120" s="20">
        <v>747137</v>
      </c>
      <c r="E120" s="20">
        <v>48058546</v>
      </c>
    </row>
    <row r="121" spans="2:5" x14ac:dyDescent="0.2">
      <c r="B121" s="18">
        <v>40026</v>
      </c>
      <c r="C121" s="20">
        <v>319198</v>
      </c>
      <c r="D121" s="20">
        <v>613081</v>
      </c>
      <c r="E121" s="20">
        <v>42949674</v>
      </c>
    </row>
    <row r="122" spans="2:5" x14ac:dyDescent="0.2">
      <c r="B122" s="18">
        <v>40057</v>
      </c>
      <c r="C122" s="20">
        <v>272345</v>
      </c>
      <c r="D122" s="20">
        <v>687920</v>
      </c>
      <c r="E122" s="20">
        <v>48949282</v>
      </c>
    </row>
    <row r="123" spans="2:5" x14ac:dyDescent="0.2">
      <c r="B123" s="18">
        <v>40087</v>
      </c>
      <c r="C123" s="20">
        <v>303475</v>
      </c>
      <c r="D123" s="20">
        <v>725334</v>
      </c>
      <c r="E123" s="20">
        <v>54877541</v>
      </c>
    </row>
    <row r="124" spans="2:5" x14ac:dyDescent="0.2">
      <c r="B124" s="18">
        <v>40118</v>
      </c>
      <c r="C124" s="20">
        <v>216825</v>
      </c>
      <c r="D124" s="20">
        <v>618950</v>
      </c>
      <c r="E124" s="20">
        <v>52205628</v>
      </c>
    </row>
    <row r="125" spans="2:5" x14ac:dyDescent="0.2">
      <c r="B125" s="18">
        <v>40148</v>
      </c>
      <c r="C125" s="20">
        <v>264864</v>
      </c>
      <c r="D125" s="20">
        <v>705024</v>
      </c>
      <c r="E125" s="20">
        <v>55181202</v>
      </c>
    </row>
    <row r="126" spans="2:5" x14ac:dyDescent="0.2">
      <c r="B126" s="18">
        <v>40179</v>
      </c>
      <c r="C126" s="20">
        <v>254278</v>
      </c>
      <c r="D126" s="20">
        <v>634044</v>
      </c>
      <c r="E126" s="20">
        <v>45283036</v>
      </c>
    </row>
    <row r="127" spans="2:5" x14ac:dyDescent="0.2">
      <c r="B127" s="18">
        <v>40210</v>
      </c>
      <c r="C127" s="20">
        <v>218736</v>
      </c>
      <c r="D127" s="20">
        <v>595911</v>
      </c>
      <c r="E127" s="20">
        <v>47081281</v>
      </c>
    </row>
    <row r="128" spans="2:5" x14ac:dyDescent="0.2">
      <c r="B128" s="18">
        <v>40238</v>
      </c>
      <c r="C128" s="20">
        <v>268130</v>
      </c>
      <c r="D128" s="20">
        <v>736639</v>
      </c>
      <c r="E128" s="20">
        <v>56993254</v>
      </c>
    </row>
    <row r="129" spans="2:6" x14ac:dyDescent="0.2">
      <c r="B129" s="18">
        <v>40269</v>
      </c>
      <c r="C129" s="20">
        <v>211146</v>
      </c>
      <c r="D129" s="20">
        <v>1120420</v>
      </c>
      <c r="E129" s="20">
        <v>56458412</v>
      </c>
    </row>
    <row r="130" spans="2:6" x14ac:dyDescent="0.2">
      <c r="B130" s="18">
        <v>40299</v>
      </c>
      <c r="C130" s="20">
        <v>229243</v>
      </c>
      <c r="D130" s="20">
        <v>633517</v>
      </c>
      <c r="E130" s="20">
        <v>53108250</v>
      </c>
    </row>
    <row r="131" spans="2:6" x14ac:dyDescent="0.2">
      <c r="B131" s="18">
        <v>40330</v>
      </c>
      <c r="C131" s="20">
        <v>247853</v>
      </c>
      <c r="D131" s="20">
        <v>680589</v>
      </c>
      <c r="E131" s="20">
        <v>50611567</v>
      </c>
    </row>
    <row r="132" spans="2:6" x14ac:dyDescent="0.2">
      <c r="B132" s="18">
        <v>40360</v>
      </c>
      <c r="C132" s="20">
        <v>313140</v>
      </c>
      <c r="D132" s="20">
        <v>764603</v>
      </c>
      <c r="E132" s="20">
        <v>52903355</v>
      </c>
    </row>
    <row r="133" spans="2:6" x14ac:dyDescent="0.2">
      <c r="B133" s="18">
        <v>40391</v>
      </c>
      <c r="C133" s="20">
        <v>273813</v>
      </c>
      <c r="D133" s="20">
        <v>647819</v>
      </c>
      <c r="E133" s="20">
        <v>47483003</v>
      </c>
    </row>
    <row r="134" spans="2:6" x14ac:dyDescent="0.2">
      <c r="B134" s="18">
        <v>40423</v>
      </c>
      <c r="C134" s="20">
        <v>266446</v>
      </c>
      <c r="D134" s="20">
        <v>796281</v>
      </c>
      <c r="E134" s="20">
        <v>50952221</v>
      </c>
    </row>
    <row r="135" spans="2:6" x14ac:dyDescent="0.2">
      <c r="B135" s="18">
        <v>40454</v>
      </c>
      <c r="C135" s="20">
        <v>282355</v>
      </c>
      <c r="D135" s="20">
        <v>712811</v>
      </c>
      <c r="E135" s="20">
        <v>58577167</v>
      </c>
    </row>
    <row r="136" spans="2:6" x14ac:dyDescent="0.2">
      <c r="B136" s="18">
        <v>40486</v>
      </c>
      <c r="C136" s="20">
        <v>252963</v>
      </c>
      <c r="D136" s="20">
        <v>711898</v>
      </c>
      <c r="E136" s="20">
        <v>57870637</v>
      </c>
    </row>
    <row r="137" spans="2:6" x14ac:dyDescent="0.2">
      <c r="B137" s="18">
        <v>40517</v>
      </c>
      <c r="C137" s="20">
        <v>245826</v>
      </c>
      <c r="D137" s="20">
        <v>632889</v>
      </c>
      <c r="E137" s="20">
        <v>58443153</v>
      </c>
    </row>
    <row r="138" spans="2:6" x14ac:dyDescent="0.2">
      <c r="B138" s="18">
        <v>40549</v>
      </c>
      <c r="C138" s="20">
        <v>228526</v>
      </c>
      <c r="D138" s="20">
        <v>628337</v>
      </c>
      <c r="E138" s="20">
        <v>48966187</v>
      </c>
    </row>
    <row r="139" spans="2:6" x14ac:dyDescent="0.2">
      <c r="B139" s="18">
        <v>40581</v>
      </c>
      <c r="C139" s="20">
        <v>232737</v>
      </c>
      <c r="D139" s="20">
        <v>633566</v>
      </c>
      <c r="E139" s="20">
        <v>49838832</v>
      </c>
    </row>
    <row r="140" spans="2:6" x14ac:dyDescent="0.2">
      <c r="B140" s="18">
        <v>40610</v>
      </c>
      <c r="C140" s="20">
        <v>283612</v>
      </c>
      <c r="D140" s="20">
        <v>911187</v>
      </c>
      <c r="E140" s="20">
        <v>59296070</v>
      </c>
      <c r="F140" s="20"/>
    </row>
    <row r="141" spans="2:6" x14ac:dyDescent="0.2">
      <c r="B141" s="18">
        <v>40642</v>
      </c>
      <c r="C141" s="20">
        <v>244993</v>
      </c>
      <c r="D141" s="20">
        <v>660471</v>
      </c>
      <c r="E141" s="20">
        <v>51476711</v>
      </c>
      <c r="F141" s="20"/>
    </row>
    <row r="142" spans="2:6" x14ac:dyDescent="0.2">
      <c r="B142" s="18">
        <v>40673</v>
      </c>
      <c r="C142" s="20">
        <v>245427</v>
      </c>
      <c r="D142" s="20">
        <v>681910</v>
      </c>
      <c r="E142" s="20">
        <v>54636369</v>
      </c>
    </row>
    <row r="143" spans="2:6" x14ac:dyDescent="0.2">
      <c r="B143" s="18">
        <v>40705</v>
      </c>
      <c r="C143" s="20">
        <v>269925</v>
      </c>
      <c r="D143" s="20">
        <v>712673</v>
      </c>
      <c r="E143" s="20">
        <v>52456798</v>
      </c>
    </row>
    <row r="144" spans="2:6" x14ac:dyDescent="0.2">
      <c r="B144" s="18">
        <v>40736</v>
      </c>
      <c r="C144" s="20">
        <v>294069</v>
      </c>
      <c r="D144" s="20">
        <v>734710</v>
      </c>
      <c r="E144" s="20">
        <v>55293577</v>
      </c>
    </row>
    <row r="145" spans="2:5" x14ac:dyDescent="0.2">
      <c r="B145" s="18">
        <v>40768</v>
      </c>
      <c r="C145" s="20">
        <v>238801</v>
      </c>
      <c r="D145" s="20">
        <v>601945</v>
      </c>
      <c r="E145" s="20">
        <v>49522796</v>
      </c>
    </row>
    <row r="146" spans="2:5" x14ac:dyDescent="0.2">
      <c r="B146" s="18">
        <v>40800</v>
      </c>
      <c r="C146" s="20">
        <v>220037</v>
      </c>
      <c r="D146" s="20">
        <v>657255</v>
      </c>
      <c r="E146" s="20">
        <v>55015690</v>
      </c>
    </row>
    <row r="147" spans="2:5" x14ac:dyDescent="0.2">
      <c r="B147" s="18">
        <v>40831</v>
      </c>
      <c r="C147" s="20">
        <v>285410</v>
      </c>
      <c r="D147" s="20">
        <v>745478</v>
      </c>
      <c r="E147" s="20">
        <v>58784442</v>
      </c>
    </row>
    <row r="148" spans="2:5" x14ac:dyDescent="0.2">
      <c r="B148" s="18">
        <v>40863</v>
      </c>
      <c r="C148" s="20">
        <v>207969</v>
      </c>
      <c r="D148" s="20">
        <v>607084</v>
      </c>
      <c r="E148" s="20">
        <v>56936959</v>
      </c>
    </row>
    <row r="149" spans="2:5" x14ac:dyDescent="0.2">
      <c r="B149" s="18">
        <v>40894</v>
      </c>
      <c r="C149" s="20">
        <v>200848</v>
      </c>
      <c r="D149" s="20">
        <v>622615</v>
      </c>
      <c r="E149" s="20">
        <v>55522463</v>
      </c>
    </row>
    <row r="150" spans="2:5" x14ac:dyDescent="0.2">
      <c r="B150" s="18">
        <v>40925</v>
      </c>
      <c r="C150" s="20">
        <v>214713</v>
      </c>
      <c r="D150" s="20">
        <v>624464</v>
      </c>
      <c r="E150" s="20">
        <v>46979950</v>
      </c>
    </row>
    <row r="151" spans="2:5" x14ac:dyDescent="0.2">
      <c r="B151" s="18">
        <v>40956</v>
      </c>
      <c r="C151" s="20">
        <v>212686</v>
      </c>
      <c r="D151" s="20">
        <v>635968</v>
      </c>
      <c r="E151" s="20">
        <v>48458268</v>
      </c>
    </row>
    <row r="152" spans="2:5" x14ac:dyDescent="0.2">
      <c r="B152" s="18">
        <v>40985</v>
      </c>
      <c r="C152" s="20">
        <v>231763</v>
      </c>
      <c r="D152" s="20">
        <v>675847</v>
      </c>
      <c r="E152" s="20">
        <v>55359110</v>
      </c>
    </row>
    <row r="153" spans="2:5" x14ac:dyDescent="0.2">
      <c r="B153" s="18">
        <v>41016</v>
      </c>
      <c r="C153" s="20">
        <v>214514</v>
      </c>
      <c r="D153" s="20">
        <v>577110</v>
      </c>
      <c r="E153" s="20">
        <v>49677835</v>
      </c>
    </row>
    <row r="154" spans="2:5" x14ac:dyDescent="0.2">
      <c r="B154" s="18">
        <v>41046</v>
      </c>
      <c r="C154" s="20">
        <v>211954</v>
      </c>
      <c r="D154" s="20">
        <v>671783</v>
      </c>
      <c r="E154" s="20">
        <v>51868797</v>
      </c>
    </row>
    <row r="155" spans="2:5" x14ac:dyDescent="0.2">
      <c r="B155" s="33">
        <v>41061</v>
      </c>
      <c r="C155" s="20">
        <v>235392</v>
      </c>
      <c r="D155" s="20">
        <v>658344</v>
      </c>
      <c r="E155" s="20">
        <v>52106561</v>
      </c>
    </row>
    <row r="156" spans="2:5" x14ac:dyDescent="0.2">
      <c r="B156" s="33">
        <v>41091</v>
      </c>
      <c r="C156" s="20">
        <v>289101</v>
      </c>
      <c r="D156" s="20">
        <v>714518</v>
      </c>
      <c r="E156" s="20">
        <v>52979222</v>
      </c>
    </row>
    <row r="157" spans="2:5" x14ac:dyDescent="0.2">
      <c r="B157" s="33">
        <v>41122</v>
      </c>
      <c r="C157" s="20">
        <v>249500</v>
      </c>
      <c r="D157" s="20">
        <v>585739</v>
      </c>
      <c r="E157" s="20">
        <v>50980260</v>
      </c>
    </row>
    <row r="158" spans="2:5" x14ac:dyDescent="0.2">
      <c r="B158" s="33">
        <v>41153</v>
      </c>
      <c r="C158" s="20">
        <v>249826</v>
      </c>
      <c r="D158" s="20">
        <v>624461</v>
      </c>
      <c r="E158" s="20">
        <v>52665064</v>
      </c>
    </row>
    <row r="159" spans="2:5" x14ac:dyDescent="0.2">
      <c r="B159" s="33">
        <v>41183</v>
      </c>
      <c r="C159" s="20">
        <v>226247</v>
      </c>
      <c r="D159" s="20">
        <v>677367</v>
      </c>
      <c r="E159" s="20">
        <v>56949330</v>
      </c>
    </row>
    <row r="160" spans="2:5" x14ac:dyDescent="0.2">
      <c r="B160" s="33">
        <v>41214</v>
      </c>
      <c r="C160" s="20">
        <v>201077</v>
      </c>
      <c r="D160" s="20">
        <v>579702</v>
      </c>
      <c r="E160" s="20">
        <v>53898881</v>
      </c>
    </row>
    <row r="161" spans="2:5" x14ac:dyDescent="0.2">
      <c r="B161" s="33">
        <v>41244</v>
      </c>
      <c r="C161" s="20">
        <v>174237</v>
      </c>
      <c r="D161" s="20">
        <v>528696</v>
      </c>
      <c r="E161" s="20">
        <v>53543745</v>
      </c>
    </row>
    <row r="162" spans="2:5" x14ac:dyDescent="0.2">
      <c r="B162" s="33">
        <v>41275</v>
      </c>
      <c r="C162" s="20">
        <v>187471</v>
      </c>
      <c r="D162" s="20">
        <v>555615</v>
      </c>
      <c r="E162" s="20">
        <v>46384895</v>
      </c>
    </row>
    <row r="163" spans="2:5" x14ac:dyDescent="0.2">
      <c r="B163" s="33">
        <v>41306</v>
      </c>
      <c r="C163" s="20">
        <v>179374</v>
      </c>
      <c r="D163" s="20">
        <v>528772</v>
      </c>
      <c r="E163" s="20">
        <v>44927620</v>
      </c>
    </row>
    <row r="164" spans="2:5" x14ac:dyDescent="0.2">
      <c r="B164" s="33">
        <v>41334</v>
      </c>
      <c r="C164" s="20">
        <v>192323</v>
      </c>
      <c r="D164" s="20">
        <v>551033</v>
      </c>
      <c r="E164" s="20">
        <v>50938414</v>
      </c>
    </row>
    <row r="165" spans="2:5" x14ac:dyDescent="0.2">
      <c r="B165" s="33">
        <v>41365</v>
      </c>
      <c r="C165" s="20">
        <v>193349</v>
      </c>
      <c r="D165" s="20">
        <v>902396</v>
      </c>
      <c r="E165" s="20">
        <v>52084742</v>
      </c>
    </row>
    <row r="166" spans="2:5" x14ac:dyDescent="0.2">
      <c r="B166" s="33">
        <v>41395</v>
      </c>
      <c r="C166" s="20">
        <v>230330</v>
      </c>
      <c r="D166" s="20">
        <v>652034</v>
      </c>
      <c r="E166" s="20">
        <v>48698757</v>
      </c>
    </row>
    <row r="167" spans="2:5" x14ac:dyDescent="0.2">
      <c r="B167" s="33">
        <v>41426</v>
      </c>
      <c r="C167" s="20">
        <v>240443</v>
      </c>
      <c r="D167" s="20">
        <v>648022</v>
      </c>
      <c r="E167" s="20">
        <v>48546989</v>
      </c>
    </row>
    <row r="168" spans="2:5" x14ac:dyDescent="0.2">
      <c r="B168" s="33">
        <v>41456</v>
      </c>
      <c r="C168" s="20">
        <v>264174</v>
      </c>
      <c r="D168" s="20">
        <v>689624</v>
      </c>
      <c r="E168" s="20">
        <v>51083337</v>
      </c>
    </row>
    <row r="169" spans="2:5" x14ac:dyDescent="0.2">
      <c r="B169" s="33">
        <v>41487</v>
      </c>
      <c r="C169" s="20">
        <v>312581</v>
      </c>
      <c r="D169" s="20">
        <v>616734</v>
      </c>
      <c r="E169" s="20">
        <v>46856334</v>
      </c>
    </row>
    <row r="170" spans="2:5" x14ac:dyDescent="0.2">
      <c r="B170" s="33">
        <v>41518</v>
      </c>
      <c r="C170" s="20">
        <v>221971</v>
      </c>
      <c r="D170" s="20">
        <v>628699</v>
      </c>
      <c r="E170" s="20">
        <v>49735124</v>
      </c>
    </row>
    <row r="171" spans="2:5" x14ac:dyDescent="0.2">
      <c r="B171" s="33">
        <v>41548</v>
      </c>
      <c r="C171" s="20">
        <v>217985</v>
      </c>
      <c r="D171" s="20">
        <v>698450</v>
      </c>
      <c r="E171" s="20">
        <v>58719151</v>
      </c>
    </row>
    <row r="172" spans="2:5" x14ac:dyDescent="0.2">
      <c r="B172" s="33">
        <v>41579</v>
      </c>
      <c r="C172" s="20">
        <v>217783</v>
      </c>
      <c r="D172" s="20">
        <v>664464</v>
      </c>
      <c r="E172" s="20">
        <v>56003249</v>
      </c>
    </row>
    <row r="173" spans="2:5" x14ac:dyDescent="0.2">
      <c r="B173" s="33">
        <v>41609</v>
      </c>
      <c r="C173" s="20">
        <v>200848</v>
      </c>
      <c r="D173" s="20">
        <v>622615</v>
      </c>
      <c r="E173" s="20">
        <v>55522463</v>
      </c>
    </row>
    <row r="174" spans="2:5" x14ac:dyDescent="0.2">
      <c r="B174" s="33">
        <v>41640</v>
      </c>
      <c r="C174" s="20">
        <v>157971</v>
      </c>
      <c r="D174" s="20">
        <v>538697</v>
      </c>
      <c r="E174" s="20">
        <v>49320881</v>
      </c>
    </row>
    <row r="175" spans="2:5" x14ac:dyDescent="0.2">
      <c r="B175" s="33">
        <v>41671</v>
      </c>
      <c r="C175" s="20">
        <v>176391</v>
      </c>
      <c r="D175" s="20">
        <v>544409</v>
      </c>
      <c r="E175" s="20">
        <v>48902130</v>
      </c>
    </row>
    <row r="176" spans="2:5" x14ac:dyDescent="0.2">
      <c r="B176" s="33">
        <v>41699</v>
      </c>
      <c r="C176" s="20">
        <v>208200</v>
      </c>
      <c r="D176" s="20">
        <v>654757</v>
      </c>
      <c r="E176" s="20">
        <v>57247482</v>
      </c>
    </row>
    <row r="177" spans="2:5" x14ac:dyDescent="0.2">
      <c r="B177" s="33">
        <v>41730</v>
      </c>
      <c r="C177" s="20">
        <v>170517</v>
      </c>
      <c r="D177" s="20">
        <v>969277</v>
      </c>
      <c r="E177" s="20">
        <v>52355821</v>
      </c>
    </row>
    <row r="178" spans="2:5" x14ac:dyDescent="0.2">
      <c r="B178" s="33">
        <v>41760</v>
      </c>
      <c r="C178" s="20">
        <v>253709</v>
      </c>
      <c r="D178" s="20">
        <v>664616</v>
      </c>
      <c r="E178" s="20">
        <v>53468928</v>
      </c>
    </row>
    <row r="179" spans="2:5" x14ac:dyDescent="0.2">
      <c r="B179" s="33">
        <v>41791</v>
      </c>
      <c r="C179" s="20">
        <v>241080</v>
      </c>
      <c r="D179" s="20">
        <v>689585</v>
      </c>
      <c r="E179" s="20">
        <v>51250662</v>
      </c>
    </row>
    <row r="180" spans="2:5" x14ac:dyDescent="0.2">
      <c r="B180" s="33">
        <v>41821</v>
      </c>
      <c r="C180" s="20">
        <v>251209</v>
      </c>
      <c r="D180" s="20">
        <v>784086</v>
      </c>
      <c r="E180" s="20">
        <v>55799358</v>
      </c>
    </row>
    <row r="181" spans="2:5" x14ac:dyDescent="0.2">
      <c r="B181" s="33">
        <v>41852</v>
      </c>
      <c r="C181" s="20">
        <v>272184</v>
      </c>
      <c r="D181" s="20">
        <v>618338</v>
      </c>
      <c r="E181" s="20">
        <v>49898171</v>
      </c>
    </row>
    <row r="182" spans="2:5" x14ac:dyDescent="0.2">
      <c r="B182" s="33">
        <v>41883</v>
      </c>
      <c r="C182" s="20">
        <v>239197</v>
      </c>
      <c r="D182" s="20">
        <v>712544</v>
      </c>
      <c r="E182" s="20">
        <v>56747314</v>
      </c>
    </row>
    <row r="183" spans="2:5" x14ac:dyDescent="0.2">
      <c r="B183" s="33">
        <v>41913</v>
      </c>
      <c r="C183" s="20">
        <v>164324</v>
      </c>
      <c r="D183" s="20">
        <v>695946</v>
      </c>
      <c r="E183" s="20">
        <v>62046475</v>
      </c>
    </row>
    <row r="184" spans="2:5" x14ac:dyDescent="0.2">
      <c r="B184" s="33">
        <v>41944</v>
      </c>
      <c r="C184" s="20">
        <v>167460</v>
      </c>
      <c r="D184" s="20">
        <v>615887</v>
      </c>
      <c r="E184" s="20">
        <v>57905572</v>
      </c>
    </row>
    <row r="185" spans="2:5" x14ac:dyDescent="0.2">
      <c r="B185" s="33">
        <v>41974</v>
      </c>
      <c r="C185" s="20">
        <v>195333</v>
      </c>
      <c r="D185" s="20">
        <v>656690</v>
      </c>
      <c r="E185" s="20">
        <v>56258737</v>
      </c>
    </row>
    <row r="186" spans="2:5" x14ac:dyDescent="0.2">
      <c r="B186" s="33">
        <v>42005</v>
      </c>
      <c r="C186" s="20">
        <v>180614</v>
      </c>
      <c r="D186" s="20">
        <v>628833</v>
      </c>
      <c r="E186" s="20">
        <v>50153759</v>
      </c>
    </row>
    <row r="187" spans="2:5" x14ac:dyDescent="0.2">
      <c r="B187" s="33">
        <v>42036</v>
      </c>
      <c r="C187" s="20">
        <v>208986</v>
      </c>
      <c r="D187" s="20">
        <v>634399</v>
      </c>
      <c r="E187" s="20">
        <v>54268961</v>
      </c>
    </row>
    <row r="188" spans="2:5" x14ac:dyDescent="0.2">
      <c r="B188" s="33">
        <v>42064</v>
      </c>
      <c r="C188" s="20">
        <v>177218</v>
      </c>
      <c r="D188" s="20">
        <v>703667</v>
      </c>
      <c r="E188" s="20">
        <v>61873421</v>
      </c>
    </row>
    <row r="189" spans="2:5" x14ac:dyDescent="0.2">
      <c r="B189" s="33">
        <v>42095</v>
      </c>
      <c r="C189" s="20">
        <v>175024</v>
      </c>
      <c r="D189" s="20">
        <v>789714</v>
      </c>
      <c r="E189" s="20">
        <v>57431799</v>
      </c>
    </row>
    <row r="190" spans="2:5" x14ac:dyDescent="0.2">
      <c r="B190" s="33">
        <v>42125</v>
      </c>
      <c r="C190" s="20">
        <v>225037</v>
      </c>
      <c r="D190" s="20">
        <v>664983</v>
      </c>
      <c r="E190" s="20">
        <v>58003902</v>
      </c>
    </row>
    <row r="191" spans="2:5" x14ac:dyDescent="0.2">
      <c r="B191" s="33">
        <v>42156</v>
      </c>
      <c r="C191" s="20">
        <v>225583</v>
      </c>
      <c r="D191" s="20">
        <v>723726</v>
      </c>
      <c r="E191" s="20">
        <v>58302285</v>
      </c>
    </row>
    <row r="192" spans="2:5" x14ac:dyDescent="0.2">
      <c r="B192" s="33">
        <v>42186</v>
      </c>
      <c r="C192" s="20">
        <v>217694</v>
      </c>
      <c r="D192" s="20">
        <v>726986</v>
      </c>
      <c r="E192" s="20">
        <v>61620998</v>
      </c>
    </row>
    <row r="193" spans="2:5" x14ac:dyDescent="0.2">
      <c r="B193" s="33">
        <v>42217</v>
      </c>
      <c r="C193" s="20">
        <v>281392</v>
      </c>
      <c r="D193" s="20">
        <v>695682</v>
      </c>
      <c r="E193" s="20">
        <v>56347693</v>
      </c>
    </row>
    <row r="194" spans="2:5" x14ac:dyDescent="0.2">
      <c r="B194" s="33">
        <v>42248</v>
      </c>
      <c r="C194" s="20">
        <v>229375</v>
      </c>
      <c r="D194" s="20">
        <v>713032</v>
      </c>
      <c r="E194" s="20">
        <v>61874840</v>
      </c>
    </row>
    <row r="195" spans="2:5" x14ac:dyDescent="0.2">
      <c r="B195" s="33">
        <v>42278</v>
      </c>
      <c r="C195" s="20">
        <v>212516</v>
      </c>
      <c r="D195" s="20">
        <v>732072</v>
      </c>
      <c r="E195" s="20">
        <v>67665142</v>
      </c>
    </row>
    <row r="196" spans="2:5" x14ac:dyDescent="0.2">
      <c r="B196" s="33">
        <v>42309</v>
      </c>
      <c r="C196" s="20">
        <v>184395</v>
      </c>
      <c r="D196" s="20">
        <v>705911</v>
      </c>
      <c r="E196" s="20">
        <v>64765563</v>
      </c>
    </row>
    <row r="197" spans="2:5" x14ac:dyDescent="0.2">
      <c r="B197" s="33">
        <v>42339</v>
      </c>
      <c r="C197" s="20">
        <v>154724</v>
      </c>
      <c r="D197" s="20">
        <v>788865</v>
      </c>
      <c r="E197" s="20">
        <v>62702923</v>
      </c>
    </row>
    <row r="198" spans="2:5" x14ac:dyDescent="0.2">
      <c r="B198" s="33">
        <v>42370</v>
      </c>
      <c r="C198" s="20">
        <v>153854</v>
      </c>
      <c r="D198" s="20">
        <v>591074</v>
      </c>
      <c r="E198" s="20">
        <v>56274383</v>
      </c>
    </row>
    <row r="199" spans="2:5" x14ac:dyDescent="0.2">
      <c r="B199" s="33">
        <v>42401</v>
      </c>
      <c r="C199" s="20">
        <v>170855</v>
      </c>
      <c r="D199" s="20">
        <v>670308</v>
      </c>
      <c r="E199" s="20">
        <v>61233450</v>
      </c>
    </row>
    <row r="200" spans="2:5" x14ac:dyDescent="0.2">
      <c r="B200" s="33">
        <v>42430</v>
      </c>
      <c r="C200" s="20">
        <v>161497</v>
      </c>
      <c r="D200" s="20">
        <v>755459</v>
      </c>
      <c r="E200" s="20">
        <v>66345274</v>
      </c>
    </row>
    <row r="201" spans="2:5" x14ac:dyDescent="0.2">
      <c r="B201" s="33">
        <v>42461</v>
      </c>
      <c r="C201" s="20">
        <v>215798</v>
      </c>
      <c r="D201" s="20">
        <v>1150017</v>
      </c>
      <c r="E201" s="20">
        <v>67390530</v>
      </c>
    </row>
    <row r="202" spans="2:5" x14ac:dyDescent="0.2">
      <c r="B202" s="33">
        <v>42491</v>
      </c>
      <c r="C202" s="20">
        <v>224491</v>
      </c>
      <c r="D202" s="20">
        <v>751737</v>
      </c>
      <c r="E202" s="20">
        <v>63596363</v>
      </c>
    </row>
    <row r="203" spans="2:5" x14ac:dyDescent="0.2">
      <c r="B203" s="33">
        <v>42522</v>
      </c>
      <c r="C203" s="20">
        <v>240886</v>
      </c>
      <c r="D203" s="20">
        <v>781914</v>
      </c>
      <c r="E203" s="20">
        <v>61923947</v>
      </c>
    </row>
    <row r="204" spans="2:5" x14ac:dyDescent="0.2">
      <c r="B204" s="33">
        <v>42552</v>
      </c>
      <c r="C204" s="20">
        <v>184708</v>
      </c>
      <c r="D204" s="20">
        <v>708860</v>
      </c>
      <c r="E204" s="20">
        <v>63462992</v>
      </c>
    </row>
    <row r="205" spans="2:5" x14ac:dyDescent="0.2">
      <c r="B205" s="33">
        <v>42583</v>
      </c>
      <c r="C205" s="20">
        <v>191904</v>
      </c>
      <c r="D205" s="20">
        <v>653855</v>
      </c>
      <c r="E205" s="20">
        <v>63866481</v>
      </c>
    </row>
    <row r="206" spans="2:5" x14ac:dyDescent="0.2">
      <c r="B206" s="33">
        <v>42614</v>
      </c>
      <c r="C206" s="20">
        <v>183319</v>
      </c>
      <c r="D206" s="20">
        <v>696145</v>
      </c>
      <c r="E206" s="20">
        <v>70257576</v>
      </c>
    </row>
    <row r="207" spans="2:5" x14ac:dyDescent="0.2">
      <c r="B207" s="33">
        <v>42644</v>
      </c>
      <c r="C207" s="20">
        <v>193230</v>
      </c>
      <c r="D207" s="20">
        <v>734998</v>
      </c>
      <c r="E207" s="20">
        <v>77301973</v>
      </c>
    </row>
    <row r="208" spans="2:5" x14ac:dyDescent="0.2">
      <c r="B208" s="33">
        <v>42675</v>
      </c>
      <c r="C208" s="20">
        <v>168780</v>
      </c>
      <c r="D208" s="20">
        <v>739573</v>
      </c>
      <c r="E208" s="20">
        <v>73726533</v>
      </c>
    </row>
    <row r="209" spans="2:5" x14ac:dyDescent="0.2">
      <c r="B209" s="33">
        <v>42705</v>
      </c>
      <c r="C209" s="20">
        <v>198334</v>
      </c>
      <c r="D209" s="20">
        <v>711373</v>
      </c>
      <c r="E209" s="20">
        <v>70195710</v>
      </c>
    </row>
    <row r="210" spans="2:5" x14ac:dyDescent="0.2">
      <c r="B210" s="33">
        <v>42736</v>
      </c>
      <c r="C210" s="20">
        <v>161179</v>
      </c>
      <c r="D210" s="20">
        <v>656993</v>
      </c>
      <c r="E210" s="20">
        <v>62516704</v>
      </c>
    </row>
    <row r="211" spans="2:5" x14ac:dyDescent="0.2">
      <c r="B211" s="33">
        <v>42767</v>
      </c>
      <c r="C211" s="20">
        <v>171980</v>
      </c>
      <c r="D211" s="20">
        <v>760381</v>
      </c>
      <c r="E211" s="20">
        <v>65466974</v>
      </c>
    </row>
    <row r="212" spans="2:5" x14ac:dyDescent="0.2">
      <c r="B212" s="33">
        <v>42795</v>
      </c>
      <c r="C212" s="20">
        <v>203809</v>
      </c>
      <c r="D212" s="20">
        <v>879051</v>
      </c>
      <c r="E212" s="20">
        <v>79345479</v>
      </c>
    </row>
    <row r="214" spans="2:5" x14ac:dyDescent="0.2">
      <c r="B214" t="s">
        <v>286</v>
      </c>
    </row>
    <row r="215" spans="2:5" x14ac:dyDescent="0.2">
      <c r="C215" s="20"/>
      <c r="D215" s="20"/>
      <c r="E215" s="20"/>
    </row>
  </sheetData>
  <mergeCells count="1">
    <mergeCell ref="C4:E4"/>
  </mergeCells>
  <phoneticPr fontId="4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25" sqref="B25"/>
    </sheetView>
  </sheetViews>
  <sheetFormatPr baseColWidth="10" defaultRowHeight="12.75" x14ac:dyDescent="0.2"/>
  <cols>
    <col min="1" max="1" width="25.7109375" customWidth="1"/>
  </cols>
  <sheetData>
    <row r="1" spans="1:12" ht="25.5" x14ac:dyDescent="0.2">
      <c r="A1" s="43" t="s">
        <v>112</v>
      </c>
    </row>
    <row r="2" spans="1:12" x14ac:dyDescent="0.2">
      <c r="A2" s="43" t="s">
        <v>116</v>
      </c>
    </row>
    <row r="3" spans="1:12" ht="25.5" x14ac:dyDescent="0.2">
      <c r="A3" s="42" t="s">
        <v>68</v>
      </c>
      <c r="J3" s="22"/>
      <c r="K3" s="23"/>
      <c r="L3" s="23"/>
    </row>
    <row r="4" spans="1:12" x14ac:dyDescent="0.2">
      <c r="J4" s="23"/>
      <c r="K4" s="23"/>
      <c r="L4" s="23"/>
    </row>
    <row r="5" spans="1:12" x14ac:dyDescent="0.2">
      <c r="B5" s="23"/>
      <c r="C5" s="23"/>
      <c r="D5" s="23"/>
      <c r="E5" s="1"/>
      <c r="F5" s="1"/>
      <c r="G5" s="1"/>
      <c r="J5" s="23"/>
      <c r="K5" s="23"/>
      <c r="L5" s="23"/>
    </row>
    <row r="6" spans="1:12" x14ac:dyDescent="0.2">
      <c r="C6" s="1" t="s">
        <v>67</v>
      </c>
      <c r="D6" s="23"/>
      <c r="J6" s="23"/>
      <c r="K6" s="23"/>
      <c r="L6" s="23"/>
    </row>
    <row r="7" spans="1:12" x14ac:dyDescent="0.2">
      <c r="B7" s="1">
        <v>2000</v>
      </c>
      <c r="C7" s="26">
        <v>33157832</v>
      </c>
      <c r="D7" s="26"/>
      <c r="J7" s="23"/>
      <c r="K7" s="23"/>
      <c r="L7" s="23"/>
    </row>
    <row r="8" spans="1:12" x14ac:dyDescent="0.2">
      <c r="B8" s="1">
        <v>2001</v>
      </c>
      <c r="C8" s="26">
        <v>33404554</v>
      </c>
      <c r="D8" s="26"/>
      <c r="J8" s="23"/>
      <c r="K8" s="23"/>
      <c r="L8" s="23"/>
    </row>
    <row r="9" spans="1:12" x14ac:dyDescent="0.2">
      <c r="B9" s="1">
        <v>2002</v>
      </c>
      <c r="C9" s="26">
        <v>34652804</v>
      </c>
      <c r="D9" s="26"/>
    </row>
    <row r="10" spans="1:12" x14ac:dyDescent="0.2">
      <c r="B10" s="1">
        <v>2003</v>
      </c>
      <c r="C10" s="26">
        <v>37251700</v>
      </c>
      <c r="D10" s="26"/>
    </row>
    <row r="11" spans="1:12" x14ac:dyDescent="0.2">
      <c r="B11" s="1">
        <v>2004</v>
      </c>
      <c r="C11" s="26">
        <v>39129123</v>
      </c>
      <c r="D11" s="26"/>
      <c r="E11" s="1"/>
      <c r="F11" s="1"/>
      <c r="G11" s="1"/>
    </row>
    <row r="12" spans="1:12" x14ac:dyDescent="0.2">
      <c r="B12" s="1">
        <v>2005</v>
      </c>
      <c r="C12" s="26">
        <v>40826348</v>
      </c>
      <c r="D12" s="26"/>
      <c r="E12" s="24"/>
      <c r="F12" s="24"/>
      <c r="G12" s="24"/>
    </row>
    <row r="13" spans="1:12" x14ac:dyDescent="0.2">
      <c r="B13" s="1">
        <v>2006</v>
      </c>
      <c r="C13" s="26">
        <v>43205798</v>
      </c>
      <c r="D13" s="26"/>
      <c r="E13" s="1"/>
      <c r="F13" s="24"/>
      <c r="G13" s="24"/>
    </row>
    <row r="14" spans="1:12" x14ac:dyDescent="0.2">
      <c r="B14" s="1">
        <v>2007</v>
      </c>
      <c r="C14" s="26">
        <v>45578918</v>
      </c>
      <c r="D14" s="26"/>
    </row>
    <row r="15" spans="1:12" x14ac:dyDescent="0.2">
      <c r="B15" s="1">
        <v>2008</v>
      </c>
      <c r="C15" s="26">
        <v>45736958</v>
      </c>
      <c r="D15" s="26"/>
    </row>
    <row r="16" spans="1:12" x14ac:dyDescent="0.2">
      <c r="B16" s="23">
        <v>2009</v>
      </c>
      <c r="C16" s="26">
        <v>44505271</v>
      </c>
      <c r="D16" s="26"/>
    </row>
    <row r="17" spans="1:7" x14ac:dyDescent="0.2">
      <c r="B17" s="23">
        <v>2010</v>
      </c>
      <c r="C17" s="26">
        <v>45666410</v>
      </c>
    </row>
    <row r="18" spans="1:7" x14ac:dyDescent="0.2">
      <c r="B18" s="23">
        <v>2011</v>
      </c>
      <c r="C18" s="26">
        <v>46525524</v>
      </c>
    </row>
    <row r="19" spans="1:7" x14ac:dyDescent="0.2">
      <c r="B19" s="23">
        <v>2012</v>
      </c>
      <c r="C19" s="26">
        <v>45128191</v>
      </c>
    </row>
    <row r="20" spans="1:7" x14ac:dyDescent="0.2">
      <c r="B20" s="23">
        <v>2013</v>
      </c>
      <c r="C20" s="26">
        <v>45129222</v>
      </c>
    </row>
    <row r="21" spans="1:7" x14ac:dyDescent="0.2">
      <c r="B21" s="23">
        <v>2014</v>
      </c>
      <c r="C21" s="26">
        <v>44236437</v>
      </c>
      <c r="D21" s="25"/>
      <c r="E21" s="25"/>
      <c r="F21" s="25"/>
      <c r="G21" s="25"/>
    </row>
    <row r="22" spans="1:7" x14ac:dyDescent="0.2">
      <c r="A22" s="24"/>
      <c r="B22" s="1">
        <v>2015</v>
      </c>
      <c r="C22" s="26">
        <v>44040561</v>
      </c>
      <c r="D22" s="24"/>
      <c r="E22" s="24"/>
      <c r="F22" s="24"/>
      <c r="G22" s="24"/>
    </row>
    <row r="23" spans="1:7" x14ac:dyDescent="0.2">
      <c r="B23" s="1">
        <v>2016</v>
      </c>
      <c r="C23" s="26">
        <v>44647803</v>
      </c>
      <c r="D23" s="24"/>
      <c r="E23" s="24"/>
      <c r="F23" s="24"/>
      <c r="G23" s="24"/>
    </row>
    <row r="24" spans="1:7" x14ac:dyDescent="0.2">
      <c r="B24" s="1"/>
      <c r="C24" s="24"/>
      <c r="D24" s="24"/>
      <c r="E24" s="24"/>
      <c r="F24" s="24"/>
      <c r="G24" s="24"/>
    </row>
  </sheetData>
  <phoneticPr fontId="4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9" sqref="A19"/>
    </sheetView>
  </sheetViews>
  <sheetFormatPr baseColWidth="10" defaultRowHeight="12.75" x14ac:dyDescent="0.2"/>
  <cols>
    <col min="1" max="1" width="25.28515625" customWidth="1"/>
    <col min="2" max="2" width="13.85546875" customWidth="1"/>
  </cols>
  <sheetData>
    <row r="1" spans="1:5" x14ac:dyDescent="0.2">
      <c r="A1" s="43" t="s">
        <v>113</v>
      </c>
      <c r="B1" s="23"/>
      <c r="C1" s="23"/>
      <c r="D1" s="23"/>
      <c r="E1" s="23"/>
    </row>
    <row r="2" spans="1:5" x14ac:dyDescent="0.2">
      <c r="A2" s="43" t="s">
        <v>121</v>
      </c>
      <c r="B2" s="22"/>
      <c r="C2" s="22"/>
      <c r="D2" s="22"/>
      <c r="E2" s="22"/>
    </row>
    <row r="3" spans="1:5" ht="25.5" x14ac:dyDescent="0.2">
      <c r="A3" s="42" t="s">
        <v>85</v>
      </c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 t="s">
        <v>84</v>
      </c>
      <c r="C5" s="22"/>
      <c r="D5" s="22"/>
      <c r="E5" s="22"/>
    </row>
    <row r="6" spans="1:5" x14ac:dyDescent="0.2">
      <c r="A6" s="22">
        <v>2005</v>
      </c>
      <c r="B6" s="34">
        <v>23334154</v>
      </c>
      <c r="C6" s="22"/>
      <c r="D6" s="22"/>
      <c r="E6" s="22"/>
    </row>
    <row r="7" spans="1:5" x14ac:dyDescent="0.2">
      <c r="A7" s="22">
        <v>2006</v>
      </c>
      <c r="B7" s="34">
        <v>24055829</v>
      </c>
      <c r="C7" s="22"/>
      <c r="D7" s="22"/>
      <c r="E7" s="22"/>
    </row>
    <row r="8" spans="1:5" x14ac:dyDescent="0.2">
      <c r="A8" s="22">
        <v>2007</v>
      </c>
      <c r="B8" s="34">
        <v>25321925</v>
      </c>
      <c r="C8" s="22"/>
      <c r="D8" s="22"/>
      <c r="E8" s="22"/>
    </row>
    <row r="9" spans="1:5" x14ac:dyDescent="0.2">
      <c r="A9" s="22">
        <v>2008</v>
      </c>
      <c r="B9" s="34">
        <v>21270417</v>
      </c>
      <c r="C9" s="22"/>
      <c r="D9" s="22"/>
      <c r="E9" s="22"/>
    </row>
    <row r="10" spans="1:5" x14ac:dyDescent="0.2">
      <c r="A10" s="22">
        <v>2009</v>
      </c>
      <c r="B10" s="34">
        <v>18909400</v>
      </c>
      <c r="C10" s="22"/>
      <c r="D10" s="22"/>
      <c r="E10" s="22"/>
    </row>
    <row r="11" spans="1:5" x14ac:dyDescent="0.2">
      <c r="A11" s="22">
        <v>2010</v>
      </c>
      <c r="B11" s="34">
        <v>18625759</v>
      </c>
      <c r="C11" s="22"/>
      <c r="D11" s="22"/>
      <c r="E11" s="22"/>
    </row>
    <row r="12" spans="1:5" x14ac:dyDescent="0.2">
      <c r="A12" s="22">
        <v>2011</v>
      </c>
      <c r="B12" s="34">
        <v>18440000</v>
      </c>
      <c r="C12" s="22"/>
      <c r="D12" s="22"/>
      <c r="E12" s="22"/>
    </row>
    <row r="13" spans="1:5" x14ac:dyDescent="0.2">
      <c r="A13" s="22">
        <v>2012</v>
      </c>
      <c r="B13" s="34">
        <v>17400000</v>
      </c>
      <c r="C13" s="22"/>
      <c r="D13" s="22"/>
      <c r="E13" s="22"/>
    </row>
    <row r="14" spans="1:5" x14ac:dyDescent="0.2">
      <c r="A14" s="22">
        <v>2013</v>
      </c>
      <c r="B14" s="34">
        <v>17600000</v>
      </c>
      <c r="C14" s="22"/>
      <c r="D14" s="22"/>
      <c r="E14" s="22"/>
    </row>
    <row r="15" spans="1:5" x14ac:dyDescent="0.2">
      <c r="A15" s="22">
        <v>2014</v>
      </c>
      <c r="B15" s="34">
        <v>16550000</v>
      </c>
    </row>
    <row r="16" spans="1:5" x14ac:dyDescent="0.2">
      <c r="A16" s="58">
        <v>2015</v>
      </c>
      <c r="B16" s="26">
        <v>18400000</v>
      </c>
    </row>
    <row r="17" spans="1:2" x14ac:dyDescent="0.2">
      <c r="A17" s="58">
        <v>2016</v>
      </c>
      <c r="B17" s="26">
        <v>18840000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Puerto</vt:lpstr>
      <vt:lpstr>Tráfico Aéreo de Pasajeros</vt:lpstr>
      <vt:lpstr>Operaciones AENA</vt:lpstr>
      <vt:lpstr>Bajo Coste</vt:lpstr>
      <vt:lpstr>Ferrocarril (total viajeros)</vt:lpstr>
      <vt:lpstr>Ferrocarril (llegadas)</vt:lpstr>
      <vt:lpstr>Tráfico Aéreo de Mercancias</vt:lpstr>
      <vt:lpstr>Autobuses urbanos</vt:lpstr>
      <vt:lpstr>Taxi</vt:lpstr>
      <vt:lpstr>Autobuses interurbanos</vt:lpstr>
      <vt:lpstr>Plazas aparcamiento</vt:lpstr>
      <vt:lpstr>Hoja1</vt:lpstr>
      <vt:lpstr>Vehículos matriculados por mes</vt:lpstr>
      <vt:lpstr>Turismos</vt:lpstr>
      <vt:lpstr>Motocicletas</vt:lpstr>
      <vt:lpstr>Furgonetas</vt:lpstr>
      <vt:lpstr>Camiones</vt:lpstr>
      <vt:lpstr>Autobuses</vt:lpstr>
      <vt:lpstr>Tractores</vt:lpstr>
      <vt:lpstr>Otros vehículos</vt:lpstr>
      <vt:lpstr>Camiones y Furgonetas</vt:lpstr>
      <vt:lpstr>Vehículos de carga</vt:lpstr>
      <vt:lpstr>int media hora punta laborable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Trafico Comercial</dc:title>
  <dc:creator>AEA</dc:creator>
  <cp:lastModifiedBy>felipecc</cp:lastModifiedBy>
  <cp:lastPrinted>2005-05-20T08:44:02Z</cp:lastPrinted>
  <dcterms:created xsi:type="dcterms:W3CDTF">2001-12-26T12:07:32Z</dcterms:created>
  <dcterms:modified xsi:type="dcterms:W3CDTF">2017-05-30T11:18:21Z</dcterms:modified>
</cp:coreProperties>
</file>