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ctualizacion BASE DATOS MÁLAGA\2017\Mayo 2017\"/>
    </mc:Choice>
  </mc:AlternateContent>
  <bookViews>
    <workbookView xWindow="0" yWindow="0" windowWidth="19200" windowHeight="12885" tabRatio="705"/>
  </bookViews>
  <sheets>
    <sheet name="Bienestar social" sheetId="17" r:id="rId1"/>
    <sheet name="Asociaciones" sheetId="7" r:id="rId2"/>
    <sheet name="Área de Igualdad" sheetId="9" r:id="rId3"/>
    <sheet name="Negc Empleo" sheetId="10" r:id="rId4"/>
    <sheet name="Censo electoral" sheetId="14" r:id="rId5"/>
    <sheet name="Nº votantes" sheetId="16" r:id="rId6"/>
    <sheet name="% participación elecciones" sheetId="15" r:id="rId7"/>
    <sheet name="Ingresos por hab." sheetId="12" r:id="rId8"/>
    <sheet name="Gastos por hab." sheetId="13" r:id="rId9"/>
  </sheets>
  <calcPr calcId="152511"/>
</workbook>
</file>

<file path=xl/calcChain.xml><?xml version="1.0" encoding="utf-8"?>
<calcChain xmlns="http://schemas.openxmlformats.org/spreadsheetml/2006/main">
  <c r="V14" i="15" l="1"/>
  <c r="U14" i="15"/>
  <c r="T14" i="15"/>
  <c r="S14" i="15"/>
  <c r="R14" i="15"/>
  <c r="Q14" i="15"/>
  <c r="P14" i="15"/>
  <c r="O14" i="15"/>
  <c r="N14" i="15"/>
  <c r="M14" i="15"/>
  <c r="L14" i="15"/>
  <c r="K14" i="15"/>
  <c r="J14" i="15"/>
  <c r="I14" i="15"/>
  <c r="H14" i="15"/>
  <c r="G14" i="15"/>
  <c r="F14" i="15"/>
  <c r="E14" i="15"/>
  <c r="D14" i="15"/>
  <c r="C14" i="15"/>
  <c r="V13" i="15"/>
  <c r="U13" i="15"/>
  <c r="T13" i="15"/>
  <c r="S13" i="15"/>
  <c r="R13" i="15"/>
  <c r="Q13" i="15"/>
  <c r="P13" i="15"/>
  <c r="O13" i="15"/>
  <c r="N13" i="15"/>
  <c r="M13" i="15"/>
  <c r="L13" i="15"/>
  <c r="K13" i="15"/>
  <c r="J13" i="15"/>
  <c r="I13" i="15"/>
  <c r="H13" i="15"/>
  <c r="G13" i="15"/>
  <c r="F13" i="15"/>
  <c r="E13" i="15"/>
  <c r="D13" i="15"/>
  <c r="C13" i="15"/>
  <c r="V12" i="15"/>
  <c r="U12" i="15"/>
  <c r="T12" i="15"/>
  <c r="S12" i="15"/>
  <c r="R12" i="15"/>
  <c r="Q12" i="15"/>
  <c r="P12" i="15"/>
  <c r="O12" i="15"/>
  <c r="N12" i="15"/>
  <c r="M12" i="15"/>
  <c r="L12" i="15"/>
  <c r="K12" i="15"/>
  <c r="J12" i="15"/>
  <c r="I12" i="15"/>
  <c r="H12" i="15"/>
  <c r="G12" i="15"/>
  <c r="F12" i="15"/>
  <c r="E12" i="15"/>
  <c r="D12" i="15"/>
  <c r="C12" i="15"/>
  <c r="V11" i="15"/>
  <c r="U11" i="15"/>
  <c r="T11" i="15"/>
  <c r="S11" i="15"/>
  <c r="R11" i="15"/>
  <c r="Q11" i="15"/>
  <c r="P11" i="15"/>
  <c r="O11" i="15"/>
  <c r="N11" i="15"/>
  <c r="M11" i="15"/>
  <c r="L11" i="15"/>
  <c r="K11" i="15"/>
  <c r="J11" i="15"/>
  <c r="I11" i="15"/>
  <c r="H11" i="15"/>
  <c r="G11" i="15"/>
  <c r="F11" i="15"/>
  <c r="E11" i="15"/>
  <c r="D11" i="15"/>
  <c r="C11" i="15"/>
  <c r="V10" i="15"/>
  <c r="U10" i="15"/>
  <c r="T10" i="15"/>
  <c r="S10" i="15"/>
  <c r="R10" i="15"/>
  <c r="Q10" i="15"/>
  <c r="P10" i="15"/>
  <c r="O10" i="15"/>
  <c r="N10" i="15"/>
  <c r="M10" i="15"/>
  <c r="L10" i="15"/>
  <c r="K10" i="15"/>
  <c r="J10" i="15"/>
  <c r="I10" i="15"/>
  <c r="H10" i="15"/>
  <c r="G10" i="15"/>
  <c r="F10" i="15"/>
  <c r="E10" i="15"/>
  <c r="D10" i="15"/>
  <c r="C10" i="15"/>
  <c r="V9" i="15"/>
  <c r="U9" i="15"/>
  <c r="T9" i="15"/>
  <c r="S9" i="15"/>
  <c r="R9" i="15"/>
  <c r="Q9" i="15"/>
  <c r="P9" i="15"/>
  <c r="O9" i="15"/>
  <c r="N9" i="15"/>
  <c r="M9" i="15"/>
  <c r="L9" i="15"/>
  <c r="K9" i="15"/>
  <c r="J9" i="15"/>
  <c r="I9" i="15"/>
  <c r="H9" i="15"/>
  <c r="G9" i="15"/>
  <c r="F9" i="15"/>
  <c r="E9" i="15"/>
  <c r="D9" i="15"/>
  <c r="C9" i="15"/>
  <c r="V8" i="15"/>
  <c r="U8" i="15"/>
  <c r="T8" i="15"/>
  <c r="S8" i="15"/>
  <c r="R8" i="15"/>
  <c r="Q8" i="15"/>
  <c r="P8" i="15"/>
  <c r="O8" i="15"/>
  <c r="N8" i="15"/>
  <c r="M8" i="15"/>
  <c r="L8" i="15"/>
  <c r="K8" i="15"/>
  <c r="J8" i="15"/>
  <c r="I8" i="15"/>
  <c r="H8" i="15"/>
  <c r="G8" i="15"/>
  <c r="F8" i="15"/>
  <c r="E8" i="15"/>
  <c r="D8" i="15"/>
  <c r="C8" i="15"/>
  <c r="V7" i="15"/>
  <c r="U7" i="15"/>
  <c r="T7" i="15"/>
  <c r="S7" i="15"/>
  <c r="R7" i="15"/>
  <c r="Q7" i="15"/>
  <c r="O7" i="15"/>
  <c r="N7" i="15"/>
  <c r="M7" i="15"/>
  <c r="L7" i="15"/>
  <c r="K7" i="15"/>
  <c r="J7" i="15"/>
  <c r="I7" i="15"/>
  <c r="H7" i="15"/>
  <c r="G7" i="15"/>
  <c r="F7" i="15"/>
  <c r="E7" i="15"/>
  <c r="D7" i="15"/>
  <c r="C7" i="15"/>
  <c r="X33" i="7" l="1"/>
  <c r="X31" i="7" l="1"/>
  <c r="V31" i="7"/>
  <c r="U31" i="7"/>
  <c r="T31" i="7"/>
  <c r="S31" i="7"/>
  <c r="R31" i="7"/>
  <c r="Q31" i="7"/>
  <c r="P31" i="7"/>
  <c r="O31" i="7"/>
  <c r="N31" i="7"/>
  <c r="M31" i="7"/>
  <c r="L31" i="7"/>
  <c r="K31" i="7"/>
  <c r="J31" i="7"/>
  <c r="I31" i="7"/>
  <c r="H31" i="7"/>
  <c r="G31" i="7"/>
  <c r="F31" i="7"/>
  <c r="E31" i="7"/>
  <c r="D31" i="7"/>
  <c r="C31" i="7"/>
  <c r="X29" i="7"/>
  <c r="X28" i="7"/>
  <c r="Q21" i="13" l="1"/>
  <c r="Q20" i="13"/>
  <c r="Q19" i="13"/>
  <c r="Q18" i="13"/>
  <c r="Q17" i="13"/>
  <c r="Q16" i="13"/>
  <c r="Q15" i="13"/>
  <c r="Q14" i="13"/>
  <c r="Q13" i="13"/>
  <c r="Q12" i="13"/>
  <c r="Q11" i="13"/>
  <c r="Q10" i="13"/>
  <c r="Q9" i="13"/>
  <c r="Q8" i="13"/>
  <c r="Q7" i="13"/>
  <c r="Q21" i="12"/>
  <c r="Q20" i="12"/>
  <c r="Q19" i="12"/>
  <c r="Q18" i="12"/>
  <c r="Q17" i="12"/>
  <c r="Q16" i="12"/>
  <c r="Q15" i="12"/>
  <c r="Q14" i="12"/>
  <c r="Q13" i="12"/>
  <c r="Q12" i="12"/>
  <c r="Q11" i="12"/>
  <c r="Q10" i="12"/>
  <c r="Q9" i="12"/>
  <c r="B9" i="12"/>
  <c r="B10" i="12" s="1"/>
  <c r="B11" i="12" s="1"/>
  <c r="B12" i="12" s="1"/>
  <c r="B13" i="12" s="1"/>
  <c r="B14" i="12" s="1"/>
  <c r="B15" i="12" s="1"/>
  <c r="Q8" i="12"/>
  <c r="B8" i="12"/>
  <c r="Q7" i="12"/>
  <c r="Q14" i="16"/>
  <c r="Q13" i="16"/>
  <c r="Q12" i="16"/>
  <c r="Q11" i="16"/>
  <c r="Q10" i="16"/>
  <c r="Q9" i="16"/>
  <c r="Q8" i="16"/>
  <c r="Q7" i="16"/>
  <c r="C23" i="10"/>
  <c r="C19" i="10"/>
  <c r="G11" i="10"/>
  <c r="F11" i="10"/>
  <c r="E11" i="10"/>
  <c r="C11" i="10"/>
  <c r="E7" i="9"/>
  <c r="E6" i="9"/>
  <c r="Q14" i="14"/>
  <c r="Q13" i="14"/>
  <c r="Q7" i="14"/>
  <c r="Q8" i="14"/>
  <c r="Q9" i="14"/>
  <c r="Q10" i="14"/>
  <c r="Q11" i="14"/>
  <c r="Q12" i="14"/>
</calcChain>
</file>

<file path=xl/comments1.xml><?xml version="1.0" encoding="utf-8"?>
<comments xmlns="http://schemas.openxmlformats.org/spreadsheetml/2006/main">
  <authors>
    <author>felipecc</author>
  </authors>
  <commentList>
    <comment ref="X22" authorId="0" shapeId="0">
      <text>
        <r>
          <rPr>
            <b/>
            <sz val="9"/>
            <color indexed="81"/>
            <rFont val="Tahoma"/>
            <family val="2"/>
          </rPr>
          <t>felipecc:</t>
        </r>
        <r>
          <rPr>
            <sz val="9"/>
            <color indexed="81"/>
            <rFont val="Tahoma"/>
            <family val="2"/>
          </rPr>
          <t xml:space="preserve">
el total revisado es 2518</t>
        </r>
      </text>
    </comment>
  </commentList>
</comments>
</file>

<file path=xl/sharedStrings.xml><?xml version="1.0" encoding="utf-8"?>
<sst xmlns="http://schemas.openxmlformats.org/spreadsheetml/2006/main" count="306" uniqueCount="192">
  <si>
    <t>Vecinos</t>
  </si>
  <si>
    <t>Juveniles</t>
  </si>
  <si>
    <t>APAS</t>
  </si>
  <si>
    <t>Culturales</t>
  </si>
  <si>
    <t>Peñas</t>
  </si>
  <si>
    <t>Discapacitados</t>
  </si>
  <si>
    <t>Jubilados</t>
  </si>
  <si>
    <t>Mujeres</t>
  </si>
  <si>
    <t>Deportivas</t>
  </si>
  <si>
    <t>Varias</t>
  </si>
  <si>
    <t>Solidaridad Internacional</t>
  </si>
  <si>
    <t>Drogodependencias</t>
  </si>
  <si>
    <t>Religiosas</t>
  </si>
  <si>
    <t>Comerciantes</t>
  </si>
  <si>
    <t>Tipología</t>
  </si>
  <si>
    <t>Minorias sociales</t>
  </si>
  <si>
    <t>Ecologistas</t>
  </si>
  <si>
    <t>Marginados sin hogar</t>
  </si>
  <si>
    <t>Consumidores y usuarios</t>
  </si>
  <si>
    <t>TOTAL</t>
  </si>
  <si>
    <t>Inscritas durante 2005</t>
  </si>
  <si>
    <t>Total 2005</t>
  </si>
  <si>
    <t>Inscritas durante 2006</t>
  </si>
  <si>
    <t>Total 2006</t>
  </si>
  <si>
    <t>Inscritas durante 2007</t>
  </si>
  <si>
    <t>Total 2007</t>
  </si>
  <si>
    <t>Inscritas durante 2008</t>
  </si>
  <si>
    <t>Total inscritas final 2008</t>
  </si>
  <si>
    <t>Inscritas durante 2009</t>
  </si>
  <si>
    <t>Total inscritas final 2009</t>
  </si>
  <si>
    <t xml:space="preserve">Fuente: Área de Participación y Relaciones Ciudadanas, Ayuntamiento de Málaga. </t>
  </si>
  <si>
    <t>En orientación Individual y tutorizada</t>
  </si>
  <si>
    <t>En información</t>
  </si>
  <si>
    <t>Fuente: Área de Igualdad de Oportunidades de la Mujer</t>
  </si>
  <si>
    <t>MUJERES ATENDIDAS POR EL SERVICIO IREM</t>
  </si>
  <si>
    <t xml:space="preserve">En orientación individual y tutorizada       </t>
  </si>
  <si>
    <t>En primera atención</t>
  </si>
  <si>
    <t>Seguimientos</t>
  </si>
  <si>
    <t>Total</t>
  </si>
  <si>
    <t>Usuarias en espera de recibir cita de orientación</t>
  </si>
  <si>
    <t xml:space="preserve">RESULTADO DE MUJERES ATENDIDAS EN ORIENTACIÓN POR EL SERVICIO IREM </t>
  </si>
  <si>
    <t>Mujeres continúan búsqueda de empleo</t>
  </si>
  <si>
    <t>Insertadas</t>
  </si>
  <si>
    <t>Autoempleo</t>
  </si>
  <si>
    <t>Formación Remunerada</t>
  </si>
  <si>
    <t xml:space="preserve">Formación </t>
  </si>
  <si>
    <t xml:space="preserve">RESULTADO DE MUJERES DEL NEGOCIADO DE ESPECIALES DIFICULTADES </t>
  </si>
  <si>
    <t>Mujeres continúan búsqueda</t>
  </si>
  <si>
    <t>Formación</t>
  </si>
  <si>
    <t>Formación remunerada</t>
  </si>
  <si>
    <t xml:space="preserve">Total mujeres atendidas </t>
  </si>
  <si>
    <t>DATOS ESTADÍSTICOS DE ASESORIA PARA MUJERES EMPRENDEDORAS Y EMPRESARIAS</t>
  </si>
  <si>
    <t>Mujeres que han recibido información y orientación</t>
  </si>
  <si>
    <t>Nº de Mujeres que se le ha concedido un mes para elaborar gratuitamente, el Plan de Empresa con un asesor</t>
  </si>
  <si>
    <t>Expedientes abiertos al que se le ha concedido un año de asesoramiento gratuito</t>
  </si>
  <si>
    <t>Nº de empresas que han creado empleo</t>
  </si>
  <si>
    <t>Forma jurídicas:</t>
  </si>
  <si>
    <t>     Autónomas</t>
  </si>
  <si>
    <t>     Sociedad Limita</t>
  </si>
  <si>
    <t>     Sociedad Civil</t>
  </si>
  <si>
    <t>Por sectores:</t>
  </si>
  <si>
    <t>      Profesionales</t>
  </si>
  <si>
    <t xml:space="preserve">      Servicios a empresas</t>
  </si>
  <si>
    <t>      Comercio</t>
  </si>
  <si>
    <t>      Confecciones y Arreglos de ropas</t>
  </si>
  <si>
    <t>      Hostelería</t>
  </si>
  <si>
    <t>      Peluquería y Estética</t>
  </si>
  <si>
    <t xml:space="preserve">      Formación</t>
  </si>
  <si>
    <t>      Inmobiliaria</t>
  </si>
  <si>
    <t>Nacionalidad de las empresarias</t>
  </si>
  <si>
    <t xml:space="preserve">      Españolas</t>
  </si>
  <si>
    <t xml:space="preserve">      Polaca</t>
  </si>
  <si>
    <t xml:space="preserve">      Alemana</t>
  </si>
  <si>
    <t xml:space="preserve">      Búlgara</t>
  </si>
  <si>
    <t xml:space="preserve">      Peruana</t>
  </si>
  <si>
    <t xml:space="preserve">      Rumana</t>
  </si>
  <si>
    <t xml:space="preserve">      Austriaca</t>
  </si>
  <si>
    <t xml:space="preserve">      Marroquí</t>
  </si>
  <si>
    <t xml:space="preserve">      Ucraniana</t>
  </si>
  <si>
    <t xml:space="preserve">      Paraguaya</t>
  </si>
  <si>
    <t xml:space="preserve">      Francesa</t>
  </si>
  <si>
    <t xml:space="preserve">      Sueca</t>
  </si>
  <si>
    <t xml:space="preserve">      Colombiana</t>
  </si>
  <si>
    <t xml:space="preserve">      Rusa</t>
  </si>
  <si>
    <t xml:space="preserve">      Cubana</t>
  </si>
  <si>
    <t xml:space="preserve">      Venezolana</t>
  </si>
  <si>
    <t xml:space="preserve">      Boliviana</t>
  </si>
  <si>
    <t xml:space="preserve">      Brasileña</t>
  </si>
  <si>
    <t xml:space="preserve">      Danesa</t>
  </si>
  <si>
    <t xml:space="preserve">      Húngara </t>
  </si>
  <si>
    <t xml:space="preserve">      Italiana </t>
  </si>
  <si>
    <t xml:space="preserve">      R. Unido</t>
  </si>
  <si>
    <t>Ubicación física por Distritos:</t>
  </si>
  <si>
    <t xml:space="preserve">      Distrito Centro</t>
  </si>
  <si>
    <t xml:space="preserve">      Distrito Este</t>
  </si>
  <si>
    <t xml:space="preserve">      Distrito C. Jardín</t>
  </si>
  <si>
    <t xml:space="preserve">      Distrito Bailén-Miraflores</t>
  </si>
  <si>
    <t xml:space="preserve">      Distrito Palma Palmilla</t>
  </si>
  <si>
    <t xml:space="preserve">      Distrito Cruz Humilladeros</t>
  </si>
  <si>
    <t xml:space="preserve">      Distrito Carretera de Cádiz</t>
  </si>
  <si>
    <t xml:space="preserve">      Distrito Churriana</t>
  </si>
  <si>
    <t xml:space="preserve">      Distrito Campanillas</t>
  </si>
  <si>
    <t xml:space="preserve">      Distrito P. Torre</t>
  </si>
  <si>
    <t>[1] Nº de actuaciones realizadas[1]: 354 (información de las actuaciones del Área para la mujer emprendedoras, entrega modelo plan de empresa del Área, ayuda en el asesoramiento general para realización de un plan de empresa, orientación en las diversas dudas o consultas realizadas, información sobre las entidades y sus recursos que trabajan para favorecer el tejido empresarial etc, todo ello se ha realizado por corro electrónico, telefónicamente o personalmente</t>
  </si>
  <si>
    <t>Alhaurín de la Torre</t>
  </si>
  <si>
    <t>Alhaurín el Grande</t>
  </si>
  <si>
    <t>Almogía</t>
  </si>
  <si>
    <t>Álora</t>
  </si>
  <si>
    <t>Benalmádena</t>
  </si>
  <si>
    <t>Cártama</t>
  </si>
  <si>
    <t>Casabermeja</t>
  </si>
  <si>
    <t>Coín</t>
  </si>
  <si>
    <t>Colmenar</t>
  </si>
  <si>
    <t>Málaga</t>
  </si>
  <si>
    <t>Pizarra</t>
  </si>
  <si>
    <t>Rincón de la Victoria</t>
  </si>
  <si>
    <t>Totalán</t>
  </si>
  <si>
    <t>Torremolinos</t>
  </si>
  <si>
    <t>Área Metropolitana</t>
  </si>
  <si>
    <t>Provincia</t>
  </si>
  <si>
    <t>Andalucía</t>
  </si>
  <si>
    <t>España</t>
  </si>
  <si>
    <t>Fuente: Ministerio del Interior</t>
  </si>
  <si>
    <t>--</t>
  </si>
  <si>
    <t>Inscritas durante 2010</t>
  </si>
  <si>
    <t>Total inscritas final 2010</t>
  </si>
  <si>
    <t xml:space="preserve">      Argentina</t>
  </si>
  <si>
    <t>Hombres</t>
  </si>
  <si>
    <t xml:space="preserve">      Gimnasio</t>
  </si>
  <si>
    <t>Fuengirola</t>
  </si>
  <si>
    <t>Mijas</t>
  </si>
  <si>
    <t xml:space="preserve">Índice de soledad (mayores 75 solos/ mayores 75) </t>
  </si>
  <si>
    <t xml:space="preserve">Plazas residenciales para mayores / mayores de 65 años                                                                Públicas/ concertadas </t>
  </si>
  <si>
    <t>Personas atendidas a domicilio / mayores de 65 años</t>
  </si>
  <si>
    <t>Expedientes familiaries existentes en Centros de Servicios sociales/Población total</t>
  </si>
  <si>
    <t>Mujeres que solicitaron asistencia en comisarías</t>
  </si>
  <si>
    <t>Mujeres que han realizado denuncias</t>
  </si>
  <si>
    <t>Mujeres que han solicitado asesoramiento jurídico</t>
  </si>
  <si>
    <t>Mujeres en Casas de Acogida</t>
  </si>
  <si>
    <t>% de Inversión en Presupuesto Participativo</t>
  </si>
  <si>
    <t>Presupuesto Participativo / Población Total (€/hab.)</t>
  </si>
  <si>
    <t>Gasto en Cooperación / Población Total (€/hab.)</t>
  </si>
  <si>
    <t xml:space="preserve">Equidad municipal (nº mujeres en puestos clave/ total puestos clave) % </t>
  </si>
  <si>
    <t>BIENESTAR SOCIAL Y GOBIERNO DE LA CIUDAD</t>
  </si>
  <si>
    <t>TIPOLOGÍA Y NÚMERO DE ASOCIACIONES, FEDERACIONES Y ENTIDADES INSCRITAS EN EL REGISTRO MUNICIPAL DE ASOCIACIONES</t>
  </si>
  <si>
    <t>MUJERES ATENDIDAS POR EL SERVICIO DE INFORMACIÓN Y RECURSOS PARA EL EMPLEO DE LA MUJER (IREM)</t>
  </si>
  <si>
    <t>CENSO ELECTORAL POR MUNICIPIOS</t>
  </si>
  <si>
    <t>PARTICIPACIÓN EN ELECCIONES MUNICIPALES</t>
  </si>
  <si>
    <t>INGRESOS POR HABITANTE (PRESUPUESTOS)</t>
  </si>
  <si>
    <t>GASTOS POR HABITANTE (PRESUPUESTOS)</t>
  </si>
  <si>
    <t>(Distintos indicadores)</t>
  </si>
  <si>
    <t>(Nº de asociaciones)</t>
  </si>
  <si>
    <t>(Nº de mujeres atendidas)</t>
  </si>
  <si>
    <t>SERVICIO DE INFORMACIÓN Y RECURSOS PARA EL EMPLEO DE LA MUJER (IREM)</t>
  </si>
  <si>
    <t>(Nº de habitantes)</t>
  </si>
  <si>
    <t>VOTANTES</t>
  </si>
  <si>
    <t>(Nº de votantes)</t>
  </si>
  <si>
    <t>(Porcentajes)</t>
  </si>
  <si>
    <t>Fuente: Sistema Información Multiterritorial de Andalucía (SIMA), IECA.</t>
  </si>
  <si>
    <t>(Euros por habitante)</t>
  </si>
  <si>
    <t xml:space="preserve">Fuente: Sistema Información Multiterritorial de Andalucía (SIMA), IECA. </t>
  </si>
  <si>
    <t>Nº de actuaciones realizadas[1]</t>
  </si>
  <si>
    <t>Planes de empresas que se han realizado hasta la fecha</t>
  </si>
  <si>
    <t>Empresas que han dado de alta la actividad</t>
  </si>
  <si>
    <t>Nº de empleo</t>
  </si>
  <si>
    <t>2010*</t>
  </si>
  <si>
    <t>* Datos de la provincia y Andalucía como promedio municipal</t>
  </si>
  <si>
    <t xml:space="preserve">      Servicios en general</t>
  </si>
  <si>
    <t>Inscritas durante 2011</t>
  </si>
  <si>
    <t>Total inscritas final 2011</t>
  </si>
  <si>
    <t>2011*</t>
  </si>
  <si>
    <t>Inscritas durante 2012</t>
  </si>
  <si>
    <t>Total inscritas final 2012</t>
  </si>
  <si>
    <t>2012*</t>
  </si>
  <si>
    <t>Inscritas durante 2013</t>
  </si>
  <si>
    <t>Total inscritas final 2013</t>
  </si>
  <si>
    <t>2013*</t>
  </si>
  <si>
    <t>Inscritas durante 2014</t>
  </si>
  <si>
    <t>Total inscritas final 2014</t>
  </si>
  <si>
    <t>E.U.C.C. (ENT. URB. CONSERV.)</t>
  </si>
  <si>
    <t>Acción Social</t>
  </si>
  <si>
    <t>Infancia y familia</t>
  </si>
  <si>
    <t>Inscritas durante 2015</t>
  </si>
  <si>
    <t>Total inscritas final 2015</t>
  </si>
  <si>
    <t>2014*</t>
  </si>
  <si>
    <t>ACTUACIONES, ACTIVIDADES Y NÚMERO DE INSCRIPCIONES A LOS DISTINTOS PROGRAMAS DEL ÁREA DE IGUALDAD DE OPORTUNIDADES</t>
  </si>
  <si>
    <t>Nº de actuaciones o atenciones</t>
  </si>
  <si>
    <t>Nº de actividades</t>
  </si>
  <si>
    <t>Nº de inscripciones</t>
  </si>
  <si>
    <t>Total inscritas final 2016</t>
  </si>
  <si>
    <t>Crecimiento medio anual 2016/2005</t>
  </si>
  <si>
    <t>Fuente: Fundación CIEDES y OMAU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</si>
</sst>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11" x14ac:knownFonts="1">
    <font>
      <sz val="10"/>
      <name val="Arial"/>
    </font>
    <font>
      <b/>
      <sz val="10"/>
      <name val="Arial"/>
      <family val="2"/>
    </font>
    <font>
      <sz val="8"/>
      <name val="Arial"/>
      <family val="2"/>
    </font>
    <font>
      <sz val="10"/>
      <name val="Arial"/>
      <family val="2"/>
    </font>
    <font>
      <sz val="12"/>
      <name val="Times New Roman"/>
      <family val="1"/>
    </font>
    <font>
      <i/>
      <sz val="10"/>
      <name val="Arial"/>
      <family val="2"/>
    </font>
    <font>
      <b/>
      <i/>
      <sz val="10"/>
      <name val="Arial"/>
      <family val="2"/>
    </font>
    <font>
      <sz val="9"/>
      <color indexed="81"/>
      <name val="Tahoma"/>
      <family val="2"/>
    </font>
    <font>
      <b/>
      <sz val="9"/>
      <color indexed="81"/>
      <name val="Tahoma"/>
      <family val="2"/>
    </font>
    <font>
      <b/>
      <sz val="8"/>
      <name val="Tahoma"/>
      <family val="2"/>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xf numFmtId="0" fontId="1" fillId="0" borderId="0" xfId="0" applyFont="1"/>
    <xf numFmtId="2" fontId="0" fillId="0" borderId="0" xfId="0" applyNumberFormat="1"/>
    <xf numFmtId="0" fontId="3" fillId="0" borderId="0" xfId="0" applyFont="1"/>
    <xf numFmtId="3" fontId="0" fillId="0" borderId="0" xfId="0" applyNumberFormat="1"/>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3" fillId="0" borderId="0" xfId="0" applyFont="1" applyAlignment="1">
      <alignment wrapText="1"/>
    </xf>
    <xf numFmtId="0" fontId="4" fillId="0" borderId="0" xfId="0" applyFont="1" applyAlignment="1">
      <alignment horizontal="center"/>
    </xf>
    <xf numFmtId="0" fontId="0" fillId="0" borderId="0" xfId="0" applyAlignment="1">
      <alignment vertical="top" wrapText="1"/>
    </xf>
    <xf numFmtId="3" fontId="3" fillId="0" borderId="0" xfId="0" applyNumberFormat="1" applyFont="1"/>
    <xf numFmtId="4" fontId="0" fillId="0" borderId="0" xfId="0" applyNumberFormat="1"/>
    <xf numFmtId="4" fontId="3" fillId="0" borderId="0" xfId="0" applyNumberFormat="1" applyFont="1" applyFill="1"/>
    <xf numFmtId="4" fontId="0" fillId="0" borderId="0" xfId="0" applyNumberFormat="1" applyFill="1"/>
    <xf numFmtId="0" fontId="5" fillId="0" borderId="0" xfId="0" applyFont="1"/>
    <xf numFmtId="166" fontId="0" fillId="0" borderId="0" xfId="0" applyNumberFormat="1"/>
    <xf numFmtId="0" fontId="0" fillId="0" borderId="0" xfId="0" quotePrefix="1" applyAlignment="1">
      <alignment horizontal="right"/>
    </xf>
    <xf numFmtId="3" fontId="6" fillId="0" borderId="0" xfId="0" applyNumberFormat="1" applyFont="1"/>
    <xf numFmtId="4" fontId="6" fillId="0" borderId="0" xfId="0" applyNumberFormat="1" applyFont="1"/>
    <xf numFmtId="4" fontId="1" fillId="0" borderId="0" xfId="0" applyNumberFormat="1" applyFont="1"/>
    <xf numFmtId="166" fontId="0" fillId="0" borderId="0" xfId="0" quotePrefix="1" applyNumberFormat="1" applyAlignment="1">
      <alignment horizontal="right"/>
    </xf>
    <xf numFmtId="4" fontId="3" fillId="0" borderId="0" xfId="0" applyNumberFormat="1" applyFont="1"/>
    <xf numFmtId="4" fontId="0" fillId="0" borderId="0" xfId="0" quotePrefix="1" applyNumberFormat="1" applyAlignment="1">
      <alignment horizontal="right"/>
    </xf>
    <xf numFmtId="165" fontId="0" fillId="0" borderId="0" xfId="0" applyNumberFormat="1"/>
    <xf numFmtId="1" fontId="0" fillId="0" borderId="0" xfId="0" applyNumberFormat="1"/>
    <xf numFmtId="165" fontId="1" fillId="0" borderId="0" xfId="0" applyNumberFormat="1" applyFont="1"/>
    <xf numFmtId="165" fontId="6" fillId="0" borderId="0" xfId="0" applyNumberFormat="1" applyFont="1"/>
    <xf numFmtId="10" fontId="0" fillId="0" borderId="0" xfId="0" applyNumberFormat="1"/>
    <xf numFmtId="0" fontId="5" fillId="0" borderId="0" xfId="0" applyFont="1" applyAlignment="1">
      <alignment wrapText="1"/>
    </xf>
    <xf numFmtId="0" fontId="0" fillId="0" borderId="0" xfId="0" applyAlignment="1"/>
    <xf numFmtId="0" fontId="3" fillId="0" borderId="0" xfId="0" applyFont="1" applyAlignment="1">
      <alignment horizontal="left"/>
    </xf>
    <xf numFmtId="0" fontId="1" fillId="0" borderId="0" xfId="0" applyFont="1" applyAlignment="1">
      <alignment horizontal="right"/>
    </xf>
    <xf numFmtId="2" fontId="3" fillId="0" borderId="0" xfId="0" applyNumberFormat="1" applyFont="1"/>
    <xf numFmtId="3" fontId="1" fillId="0" borderId="0" xfId="0" applyNumberFormat="1" applyFont="1"/>
    <xf numFmtId="164" fontId="0" fillId="0" borderId="0" xfId="0" applyNumberFormat="1"/>
    <xf numFmtId="164" fontId="0" fillId="0" borderId="0" xfId="0" applyNumberFormat="1" applyAlignment="1">
      <alignment horizontal="right"/>
    </xf>
    <xf numFmtId="0" fontId="9" fillId="0" borderId="0" xfId="0" applyFont="1"/>
    <xf numFmtId="0" fontId="10"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pane xSplit="2" ySplit="5" topLeftCell="F6" activePane="bottomRight" state="frozen"/>
      <selection pane="topRight" activeCell="C1" sqref="C1"/>
      <selection pane="bottomLeft" activeCell="A6" sqref="A6"/>
      <selection pane="bottomRight" activeCell="L18" sqref="L18"/>
    </sheetView>
  </sheetViews>
  <sheetFormatPr baseColWidth="10" defaultRowHeight="12.75" x14ac:dyDescent="0.2"/>
  <cols>
    <col min="1" max="1" width="24.140625" customWidth="1"/>
    <col min="2" max="2" width="61.28515625" customWidth="1"/>
  </cols>
  <sheetData>
    <row r="1" spans="1:12" ht="27.75" customHeight="1" x14ac:dyDescent="0.2">
      <c r="A1" s="8" t="s">
        <v>143</v>
      </c>
    </row>
    <row r="2" spans="1:12" ht="12.75" customHeight="1" x14ac:dyDescent="0.2">
      <c r="A2" s="8" t="s">
        <v>150</v>
      </c>
    </row>
    <row r="3" spans="1:12" ht="29.25" customHeight="1" x14ac:dyDescent="0.2">
      <c r="A3" s="29" t="s">
        <v>191</v>
      </c>
    </row>
    <row r="5" spans="1:12" x14ac:dyDescent="0.2">
      <c r="C5" s="1">
        <v>2006</v>
      </c>
      <c r="D5" s="1">
        <v>2007</v>
      </c>
      <c r="E5" s="1">
        <v>2008</v>
      </c>
      <c r="F5" s="1">
        <v>2009</v>
      </c>
      <c r="G5" s="1">
        <v>2010</v>
      </c>
      <c r="H5" s="1">
        <v>2011</v>
      </c>
      <c r="I5" s="1">
        <v>2012</v>
      </c>
      <c r="J5" s="1">
        <v>2013</v>
      </c>
      <c r="K5" s="1">
        <v>2014</v>
      </c>
      <c r="L5" s="1">
        <v>2015</v>
      </c>
    </row>
    <row r="6" spans="1:12" x14ac:dyDescent="0.2">
      <c r="B6" t="s">
        <v>131</v>
      </c>
      <c r="C6" s="35">
        <v>0.29830000000000001</v>
      </c>
      <c r="D6" s="35">
        <v>0.27829999999999999</v>
      </c>
      <c r="E6" s="35">
        <v>0.2581</v>
      </c>
      <c r="F6" s="35">
        <v>0.30470000000000003</v>
      </c>
      <c r="G6" s="35">
        <v>0.30399999999999999</v>
      </c>
      <c r="H6" s="35">
        <v>0.3044</v>
      </c>
      <c r="I6" s="35">
        <v>0.30659999999999998</v>
      </c>
      <c r="J6" s="35">
        <v>0.31090000000000001</v>
      </c>
      <c r="K6">
        <v>0.31419999999999998</v>
      </c>
      <c r="L6">
        <v>0.31440000000000001</v>
      </c>
    </row>
    <row r="7" spans="1:12" x14ac:dyDescent="0.2">
      <c r="B7" t="s">
        <v>132</v>
      </c>
      <c r="C7" s="35">
        <v>5.4000000000000003E-3</v>
      </c>
      <c r="D7" s="35">
        <v>7.1000000000000004E-3</v>
      </c>
      <c r="E7" s="35">
        <v>6.6E-3</v>
      </c>
      <c r="F7" s="35">
        <v>7.1999999999999998E-3</v>
      </c>
      <c r="G7" s="35">
        <v>7.3000000000000001E-3</v>
      </c>
      <c r="H7" s="35">
        <v>7.1000000000000004E-3</v>
      </c>
      <c r="I7" s="36" t="s">
        <v>123</v>
      </c>
      <c r="J7" s="36" t="s">
        <v>123</v>
      </c>
      <c r="K7" s="36" t="s">
        <v>123</v>
      </c>
      <c r="L7" s="36" t="s">
        <v>123</v>
      </c>
    </row>
    <row r="8" spans="1:12" x14ac:dyDescent="0.2">
      <c r="B8" t="s">
        <v>133</v>
      </c>
      <c r="C8" s="35">
        <v>3.32E-2</v>
      </c>
      <c r="D8" s="35">
        <v>3.3399999999999999E-2</v>
      </c>
      <c r="E8" s="35">
        <v>3.8399999999999997E-2</v>
      </c>
      <c r="F8" s="35">
        <v>5.2699999999999997E-2</v>
      </c>
      <c r="G8" s="35">
        <v>5.4300000000000001E-2</v>
      </c>
      <c r="H8" s="35">
        <v>5.2600000000000001E-2</v>
      </c>
      <c r="I8" s="35">
        <v>4.7E-2</v>
      </c>
      <c r="J8" s="35">
        <v>3.4200000000000001E-2</v>
      </c>
      <c r="K8" s="36" t="s">
        <v>123</v>
      </c>
      <c r="L8" s="36" t="s">
        <v>123</v>
      </c>
    </row>
    <row r="9" spans="1:12" x14ac:dyDescent="0.2">
      <c r="B9" t="s">
        <v>134</v>
      </c>
      <c r="C9" s="35">
        <v>6.7021078254566491E-2</v>
      </c>
      <c r="D9" s="35">
        <v>7.46E-2</v>
      </c>
      <c r="E9" s="35">
        <v>8.2699999999999996E-2</v>
      </c>
      <c r="F9" s="35">
        <v>9.2100000000000001E-2</v>
      </c>
      <c r="G9" s="35">
        <v>0.1003</v>
      </c>
      <c r="H9" s="35">
        <v>0.10630000000000001</v>
      </c>
      <c r="I9" s="35">
        <v>0.1147</v>
      </c>
      <c r="J9" s="35">
        <v>0.1192</v>
      </c>
      <c r="K9" s="36" t="s">
        <v>123</v>
      </c>
      <c r="L9" s="36" t="s">
        <v>123</v>
      </c>
    </row>
    <row r="10" spans="1:12" x14ac:dyDescent="0.2">
      <c r="B10" t="s">
        <v>135</v>
      </c>
      <c r="C10" s="25">
        <v>596</v>
      </c>
      <c r="D10" s="25">
        <v>677</v>
      </c>
      <c r="E10" s="25">
        <v>491</v>
      </c>
      <c r="F10" s="25">
        <v>507</v>
      </c>
      <c r="G10" s="25">
        <v>527</v>
      </c>
      <c r="H10" s="25">
        <v>270</v>
      </c>
      <c r="I10" s="25">
        <v>320</v>
      </c>
      <c r="J10" s="25">
        <v>402</v>
      </c>
      <c r="K10" s="25">
        <v>422</v>
      </c>
      <c r="L10" s="25">
        <v>395</v>
      </c>
    </row>
    <row r="11" spans="1:12" x14ac:dyDescent="0.2">
      <c r="B11" t="s">
        <v>136</v>
      </c>
      <c r="C11" s="25">
        <v>529</v>
      </c>
      <c r="D11" s="25">
        <v>590</v>
      </c>
      <c r="E11" s="25">
        <v>424</v>
      </c>
      <c r="F11" s="25">
        <v>476</v>
      </c>
      <c r="G11" s="25">
        <v>270</v>
      </c>
      <c r="H11" s="25">
        <v>243</v>
      </c>
      <c r="I11" s="25">
        <v>299</v>
      </c>
      <c r="J11" s="25">
        <v>371</v>
      </c>
      <c r="K11" s="25">
        <v>387</v>
      </c>
      <c r="L11" s="25">
        <v>367</v>
      </c>
    </row>
    <row r="12" spans="1:12" x14ac:dyDescent="0.2">
      <c r="B12" t="s">
        <v>137</v>
      </c>
      <c r="C12" s="25">
        <v>277</v>
      </c>
      <c r="D12" s="25">
        <v>282</v>
      </c>
      <c r="E12" s="25">
        <v>240</v>
      </c>
      <c r="F12" s="25">
        <v>269</v>
      </c>
      <c r="G12" s="25">
        <v>297</v>
      </c>
      <c r="H12" s="25">
        <v>392</v>
      </c>
      <c r="I12" s="25">
        <v>248</v>
      </c>
      <c r="J12" s="25">
        <v>269</v>
      </c>
      <c r="K12" s="36" t="s">
        <v>123</v>
      </c>
      <c r="L12" s="36" t="s">
        <v>123</v>
      </c>
    </row>
    <row r="13" spans="1:12" x14ac:dyDescent="0.2">
      <c r="B13" t="s">
        <v>138</v>
      </c>
      <c r="C13" s="25">
        <v>43</v>
      </c>
      <c r="D13" s="25">
        <v>25</v>
      </c>
      <c r="E13" s="25">
        <v>32</v>
      </c>
      <c r="F13" s="25">
        <v>27</v>
      </c>
      <c r="G13" s="25">
        <v>27</v>
      </c>
      <c r="H13" s="25">
        <v>21</v>
      </c>
      <c r="I13" s="25">
        <v>15</v>
      </c>
      <c r="J13" s="25">
        <v>10</v>
      </c>
      <c r="K13" s="25">
        <v>13</v>
      </c>
      <c r="L13" s="25">
        <v>11</v>
      </c>
    </row>
    <row r="14" spans="1:12" x14ac:dyDescent="0.2">
      <c r="B14" t="s">
        <v>139</v>
      </c>
      <c r="C14" s="35"/>
      <c r="D14" s="35">
        <v>3.5799999999999998E-2</v>
      </c>
      <c r="E14" s="35">
        <v>4.7699999999999999E-2</v>
      </c>
      <c r="F14" s="35">
        <v>3.0619043184754044E-2</v>
      </c>
      <c r="G14" s="35">
        <v>0</v>
      </c>
      <c r="H14" s="35">
        <v>0</v>
      </c>
      <c r="I14" s="35">
        <v>0</v>
      </c>
      <c r="J14" s="35">
        <v>0</v>
      </c>
      <c r="K14" s="35">
        <v>0</v>
      </c>
      <c r="L14" s="35">
        <v>0</v>
      </c>
    </row>
    <row r="15" spans="1:12" x14ac:dyDescent="0.2">
      <c r="B15" t="s">
        <v>140</v>
      </c>
      <c r="C15" s="35"/>
      <c r="D15" s="35">
        <v>24.375253546164117</v>
      </c>
      <c r="E15" s="35">
        <v>25.182320863496468</v>
      </c>
      <c r="F15" s="35">
        <v>11.420977220341799</v>
      </c>
      <c r="G15" s="35">
        <v>0</v>
      </c>
      <c r="H15" s="35">
        <v>0</v>
      </c>
      <c r="I15" s="35">
        <v>0</v>
      </c>
      <c r="J15" s="35">
        <v>0</v>
      </c>
      <c r="K15" s="35">
        <v>0</v>
      </c>
      <c r="L15" s="35">
        <v>0</v>
      </c>
    </row>
    <row r="16" spans="1:12" x14ac:dyDescent="0.2">
      <c r="B16" t="s">
        <v>141</v>
      </c>
      <c r="C16" s="35">
        <v>1.9891594834721185</v>
      </c>
      <c r="D16" s="35">
        <v>2.0449167323927968</v>
      </c>
      <c r="E16" s="35">
        <v>2.2470473275824703</v>
      </c>
      <c r="F16" s="35">
        <v>2.326344041364703</v>
      </c>
      <c r="G16" s="35">
        <v>2.326344041364703</v>
      </c>
      <c r="H16" s="35">
        <v>2.1</v>
      </c>
      <c r="I16" s="35">
        <v>2.1</v>
      </c>
      <c r="J16" s="35">
        <v>2.1</v>
      </c>
      <c r="K16" s="36" t="s">
        <v>123</v>
      </c>
      <c r="L16" s="36" t="s">
        <v>123</v>
      </c>
    </row>
    <row r="17" spans="2:12" x14ac:dyDescent="0.2">
      <c r="B17" t="s">
        <v>142</v>
      </c>
      <c r="C17" s="35"/>
      <c r="D17" s="35">
        <v>0.23100000000000001</v>
      </c>
      <c r="E17" s="35">
        <v>0.21429999999999999</v>
      </c>
      <c r="F17" s="35">
        <v>0.222</v>
      </c>
      <c r="G17" s="35">
        <v>0.23300000000000001</v>
      </c>
      <c r="H17" s="35">
        <v>0.25</v>
      </c>
      <c r="I17" s="35">
        <v>0.23400000000000001</v>
      </c>
      <c r="J17" s="35">
        <v>0.25</v>
      </c>
      <c r="K17" s="36" t="s">
        <v>123</v>
      </c>
      <c r="L17" s="36" t="s">
        <v>123</v>
      </c>
    </row>
    <row r="25" spans="2:12" x14ac:dyDescent="0.2">
      <c r="H25" s="4"/>
      <c r="I25" s="4"/>
      <c r="J25" s="4"/>
    </row>
    <row r="26" spans="2:12" x14ac:dyDescent="0.2">
      <c r="H26" s="4"/>
      <c r="I26" s="4"/>
      <c r="J26" s="4"/>
    </row>
  </sheetData>
  <phoneticPr fontId="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workbookViewId="0">
      <pane xSplit="2" ySplit="6" topLeftCell="R7" activePane="bottomRight" state="frozen"/>
      <selection pane="topRight" activeCell="C1" sqref="C1"/>
      <selection pane="bottomLeft" activeCell="A7" sqref="A7"/>
      <selection pane="bottomRight" activeCell="B30" sqref="B30"/>
    </sheetView>
  </sheetViews>
  <sheetFormatPr baseColWidth="10" defaultRowHeight="12.75" x14ac:dyDescent="0.2"/>
  <cols>
    <col min="1" max="1" width="38.85546875" customWidth="1"/>
    <col min="2" max="2" width="30.42578125" customWidth="1"/>
    <col min="3" max="3" width="13" customWidth="1"/>
    <col min="4" max="4" width="11" customWidth="1"/>
    <col min="5" max="5" width="12.5703125" customWidth="1"/>
    <col min="7" max="7" width="14.5703125" bestFit="1" customWidth="1"/>
  </cols>
  <sheetData>
    <row r="1" spans="1:26" ht="51" x14ac:dyDescent="0.2">
      <c r="A1" s="8" t="s">
        <v>144</v>
      </c>
    </row>
    <row r="2" spans="1:26" x14ac:dyDescent="0.2">
      <c r="A2" s="8" t="s">
        <v>151</v>
      </c>
    </row>
    <row r="3" spans="1:26" ht="25.5" x14ac:dyDescent="0.2">
      <c r="A3" s="29" t="s">
        <v>30</v>
      </c>
    </row>
    <row r="4" spans="1:26" x14ac:dyDescent="0.2">
      <c r="A4" s="15"/>
    </row>
    <row r="5" spans="1:26" x14ac:dyDescent="0.2">
      <c r="C5" s="1" t="s">
        <v>14</v>
      </c>
    </row>
    <row r="6" spans="1:26" x14ac:dyDescent="0.2">
      <c r="C6" s="1" t="s">
        <v>0</v>
      </c>
      <c r="D6" s="1" t="s">
        <v>1</v>
      </c>
      <c r="E6" s="1" t="s">
        <v>2</v>
      </c>
      <c r="F6" s="1" t="s">
        <v>3</v>
      </c>
      <c r="G6" s="1" t="s">
        <v>4</v>
      </c>
      <c r="H6" s="1" t="s">
        <v>5</v>
      </c>
      <c r="I6" s="1" t="s">
        <v>6</v>
      </c>
      <c r="J6" s="1" t="s">
        <v>7</v>
      </c>
      <c r="K6" s="1" t="s">
        <v>8</v>
      </c>
      <c r="L6" s="1" t="s">
        <v>180</v>
      </c>
      <c r="M6" s="1" t="s">
        <v>9</v>
      </c>
      <c r="N6" s="1" t="s">
        <v>10</v>
      </c>
      <c r="O6" s="1" t="s">
        <v>15</v>
      </c>
      <c r="P6" s="1" t="s">
        <v>181</v>
      </c>
      <c r="Q6" s="1" t="s">
        <v>11</v>
      </c>
      <c r="R6" s="1" t="s">
        <v>16</v>
      </c>
      <c r="S6" s="1" t="s">
        <v>12</v>
      </c>
      <c r="T6" s="1" t="s">
        <v>13</v>
      </c>
      <c r="U6" s="1" t="s">
        <v>17</v>
      </c>
      <c r="V6" s="1" t="s">
        <v>18</v>
      </c>
      <c r="W6" s="37" t="s">
        <v>179</v>
      </c>
      <c r="X6" s="1" t="s">
        <v>19</v>
      </c>
    </row>
    <row r="7" spans="1:26" x14ac:dyDescent="0.2">
      <c r="B7" s="1" t="s">
        <v>20</v>
      </c>
      <c r="C7" s="3">
        <v>7</v>
      </c>
      <c r="D7" s="3">
        <v>2</v>
      </c>
      <c r="E7" s="3">
        <v>2</v>
      </c>
      <c r="F7" s="3">
        <v>14</v>
      </c>
      <c r="G7" s="3">
        <v>0</v>
      </c>
      <c r="H7">
        <v>5</v>
      </c>
      <c r="I7">
        <v>3</v>
      </c>
      <c r="J7">
        <v>5</v>
      </c>
      <c r="K7">
        <v>6</v>
      </c>
      <c r="L7">
        <v>2</v>
      </c>
      <c r="M7">
        <v>12</v>
      </c>
      <c r="N7">
        <v>4</v>
      </c>
      <c r="O7">
        <v>4</v>
      </c>
      <c r="P7">
        <v>1</v>
      </c>
      <c r="Q7">
        <v>0</v>
      </c>
      <c r="R7">
        <v>1</v>
      </c>
      <c r="S7">
        <v>2</v>
      </c>
      <c r="T7">
        <v>5</v>
      </c>
      <c r="U7">
        <v>1</v>
      </c>
      <c r="V7">
        <v>0</v>
      </c>
      <c r="X7" s="4">
        <v>76</v>
      </c>
    </row>
    <row r="8" spans="1:26" x14ac:dyDescent="0.2">
      <c r="B8" s="1" t="s">
        <v>21</v>
      </c>
      <c r="C8" s="3">
        <v>229</v>
      </c>
      <c r="D8" s="3">
        <v>168</v>
      </c>
      <c r="E8" s="3">
        <v>157</v>
      </c>
      <c r="F8" s="3">
        <v>194</v>
      </c>
      <c r="G8" s="3">
        <v>111</v>
      </c>
      <c r="H8">
        <v>101</v>
      </c>
      <c r="I8">
        <v>74</v>
      </c>
      <c r="J8">
        <v>79</v>
      </c>
      <c r="K8">
        <v>147</v>
      </c>
      <c r="L8">
        <v>88</v>
      </c>
      <c r="M8">
        <v>102</v>
      </c>
      <c r="N8">
        <v>70</v>
      </c>
      <c r="O8">
        <v>43</v>
      </c>
      <c r="P8">
        <v>32</v>
      </c>
      <c r="Q8">
        <v>32</v>
      </c>
      <c r="R8">
        <v>32</v>
      </c>
      <c r="S8">
        <v>32</v>
      </c>
      <c r="T8">
        <v>27</v>
      </c>
      <c r="U8">
        <v>7</v>
      </c>
      <c r="V8">
        <v>4</v>
      </c>
      <c r="X8" s="4">
        <v>1729</v>
      </c>
      <c r="Z8" s="2"/>
    </row>
    <row r="9" spans="1:26" x14ac:dyDescent="0.2">
      <c r="B9" s="1" t="s">
        <v>22</v>
      </c>
      <c r="C9" s="3">
        <v>6</v>
      </c>
      <c r="D9" s="3">
        <v>0</v>
      </c>
      <c r="E9" s="3">
        <v>3</v>
      </c>
      <c r="F9" s="3">
        <v>21</v>
      </c>
      <c r="G9" s="3">
        <v>1</v>
      </c>
      <c r="H9">
        <v>7</v>
      </c>
      <c r="I9">
        <v>5</v>
      </c>
      <c r="J9">
        <v>1</v>
      </c>
      <c r="K9">
        <v>9</v>
      </c>
      <c r="L9">
        <v>0</v>
      </c>
      <c r="M9">
        <v>26</v>
      </c>
      <c r="N9">
        <v>4</v>
      </c>
      <c r="O9">
        <v>1</v>
      </c>
      <c r="P9">
        <v>1</v>
      </c>
      <c r="Q9">
        <v>1</v>
      </c>
      <c r="R9">
        <v>0</v>
      </c>
      <c r="S9">
        <v>6</v>
      </c>
      <c r="T9">
        <v>9</v>
      </c>
      <c r="U9">
        <v>0</v>
      </c>
      <c r="V9">
        <v>1</v>
      </c>
      <c r="X9" s="4">
        <v>102</v>
      </c>
    </row>
    <row r="10" spans="1:26" x14ac:dyDescent="0.2">
      <c r="B10" s="1" t="s">
        <v>23</v>
      </c>
      <c r="C10">
        <v>235</v>
      </c>
      <c r="D10">
        <v>168</v>
      </c>
      <c r="E10">
        <v>160</v>
      </c>
      <c r="F10">
        <v>215</v>
      </c>
      <c r="G10">
        <v>112</v>
      </c>
      <c r="H10">
        <v>108</v>
      </c>
      <c r="I10">
        <v>79</v>
      </c>
      <c r="J10">
        <v>80</v>
      </c>
      <c r="K10">
        <v>156</v>
      </c>
      <c r="L10">
        <v>88</v>
      </c>
      <c r="M10">
        <v>128</v>
      </c>
      <c r="N10">
        <v>74</v>
      </c>
      <c r="O10">
        <v>44</v>
      </c>
      <c r="P10">
        <v>33</v>
      </c>
      <c r="Q10">
        <v>33</v>
      </c>
      <c r="R10">
        <v>32</v>
      </c>
      <c r="S10">
        <v>38</v>
      </c>
      <c r="T10">
        <v>36</v>
      </c>
      <c r="U10">
        <v>7</v>
      </c>
      <c r="V10">
        <v>5</v>
      </c>
      <c r="X10" s="4">
        <v>1831</v>
      </c>
    </row>
    <row r="11" spans="1:26" x14ac:dyDescent="0.2">
      <c r="B11" s="1" t="s">
        <v>24</v>
      </c>
      <c r="C11">
        <v>8</v>
      </c>
      <c r="D11">
        <v>1</v>
      </c>
      <c r="E11">
        <v>6</v>
      </c>
      <c r="F11">
        <v>24</v>
      </c>
      <c r="G11">
        <v>1</v>
      </c>
      <c r="H11">
        <v>6</v>
      </c>
      <c r="I11">
        <v>4</v>
      </c>
      <c r="J11">
        <v>3</v>
      </c>
      <c r="K11">
        <v>10</v>
      </c>
      <c r="L11">
        <v>4</v>
      </c>
      <c r="M11">
        <v>19</v>
      </c>
      <c r="N11">
        <v>7</v>
      </c>
      <c r="O11">
        <v>4</v>
      </c>
      <c r="P11">
        <v>2</v>
      </c>
      <c r="Q11">
        <v>0</v>
      </c>
      <c r="R11">
        <v>3</v>
      </c>
      <c r="S11">
        <v>4</v>
      </c>
      <c r="T11">
        <v>4</v>
      </c>
      <c r="U11">
        <v>0</v>
      </c>
      <c r="V11">
        <v>3</v>
      </c>
      <c r="X11" s="4">
        <v>113</v>
      </c>
    </row>
    <row r="12" spans="1:26" x14ac:dyDescent="0.2">
      <c r="B12" s="1" t="s">
        <v>25</v>
      </c>
      <c r="C12">
        <v>243</v>
      </c>
      <c r="D12">
        <v>169</v>
      </c>
      <c r="E12">
        <v>166</v>
      </c>
      <c r="F12">
        <v>239</v>
      </c>
      <c r="G12">
        <v>113</v>
      </c>
      <c r="H12">
        <v>114</v>
      </c>
      <c r="I12">
        <v>83</v>
      </c>
      <c r="J12">
        <v>83</v>
      </c>
      <c r="K12">
        <v>166</v>
      </c>
      <c r="L12">
        <v>92</v>
      </c>
      <c r="M12">
        <v>147</v>
      </c>
      <c r="N12">
        <v>81</v>
      </c>
      <c r="O12">
        <v>48</v>
      </c>
      <c r="P12">
        <v>35</v>
      </c>
      <c r="Q12">
        <v>33</v>
      </c>
      <c r="R12">
        <v>35</v>
      </c>
      <c r="S12">
        <v>42</v>
      </c>
      <c r="T12">
        <v>40</v>
      </c>
      <c r="U12">
        <v>7</v>
      </c>
      <c r="V12">
        <v>8</v>
      </c>
      <c r="X12" s="4">
        <v>1944</v>
      </c>
    </row>
    <row r="13" spans="1:26" x14ac:dyDescent="0.2">
      <c r="B13" s="1" t="s">
        <v>26</v>
      </c>
      <c r="C13">
        <v>6</v>
      </c>
      <c r="D13">
        <v>1</v>
      </c>
      <c r="E13">
        <v>9</v>
      </c>
      <c r="F13">
        <v>25</v>
      </c>
      <c r="G13">
        <v>0</v>
      </c>
      <c r="H13">
        <v>7</v>
      </c>
      <c r="I13">
        <v>2</v>
      </c>
      <c r="J13">
        <v>3</v>
      </c>
      <c r="K13">
        <v>7</v>
      </c>
      <c r="L13">
        <v>2</v>
      </c>
      <c r="M13">
        <v>20</v>
      </c>
      <c r="N13">
        <v>11</v>
      </c>
      <c r="O13">
        <v>4</v>
      </c>
      <c r="P13">
        <v>1</v>
      </c>
      <c r="Q13">
        <v>1</v>
      </c>
      <c r="R13">
        <v>2</v>
      </c>
      <c r="S13">
        <v>6</v>
      </c>
      <c r="T13">
        <v>5</v>
      </c>
      <c r="U13">
        <v>0</v>
      </c>
      <c r="V13">
        <v>0</v>
      </c>
      <c r="X13" s="4">
        <v>112</v>
      </c>
    </row>
    <row r="14" spans="1:26" x14ac:dyDescent="0.2">
      <c r="B14" s="1" t="s">
        <v>27</v>
      </c>
      <c r="C14">
        <v>249</v>
      </c>
      <c r="D14">
        <v>170</v>
      </c>
      <c r="E14">
        <v>175</v>
      </c>
      <c r="F14">
        <v>264</v>
      </c>
      <c r="G14">
        <v>113</v>
      </c>
      <c r="H14">
        <v>121</v>
      </c>
      <c r="I14">
        <v>85</v>
      </c>
      <c r="J14">
        <v>86</v>
      </c>
      <c r="K14">
        <v>173</v>
      </c>
      <c r="L14">
        <v>94</v>
      </c>
      <c r="M14">
        <v>167</v>
      </c>
      <c r="N14">
        <v>92</v>
      </c>
      <c r="O14">
        <v>52</v>
      </c>
      <c r="P14">
        <v>36</v>
      </c>
      <c r="Q14">
        <v>34</v>
      </c>
      <c r="R14">
        <v>37</v>
      </c>
      <c r="S14">
        <v>48</v>
      </c>
      <c r="T14">
        <v>45</v>
      </c>
      <c r="U14">
        <v>7</v>
      </c>
      <c r="V14">
        <v>8</v>
      </c>
      <c r="X14" s="4">
        <v>2056</v>
      </c>
    </row>
    <row r="15" spans="1:26" x14ac:dyDescent="0.2">
      <c r="B15" s="1" t="s">
        <v>28</v>
      </c>
      <c r="C15">
        <v>14</v>
      </c>
      <c r="D15">
        <v>3</v>
      </c>
      <c r="E15">
        <v>5</v>
      </c>
      <c r="F15">
        <v>37</v>
      </c>
      <c r="G15">
        <v>3</v>
      </c>
      <c r="H15">
        <v>9</v>
      </c>
      <c r="I15">
        <v>4</v>
      </c>
      <c r="J15">
        <v>7</v>
      </c>
      <c r="K15">
        <v>7</v>
      </c>
      <c r="L15">
        <v>7</v>
      </c>
      <c r="M15">
        <v>20</v>
      </c>
      <c r="N15">
        <v>13</v>
      </c>
      <c r="O15">
        <v>2</v>
      </c>
      <c r="P15">
        <v>4</v>
      </c>
      <c r="Q15">
        <v>0</v>
      </c>
      <c r="R15">
        <v>4</v>
      </c>
      <c r="S15">
        <v>7</v>
      </c>
      <c r="T15">
        <v>3</v>
      </c>
      <c r="U15">
        <v>0</v>
      </c>
      <c r="V15">
        <v>0</v>
      </c>
      <c r="X15" s="4">
        <v>149</v>
      </c>
    </row>
    <row r="16" spans="1:26" x14ac:dyDescent="0.2">
      <c r="B16" s="1" t="s">
        <v>29</v>
      </c>
      <c r="C16">
        <v>263</v>
      </c>
      <c r="D16">
        <v>173</v>
      </c>
      <c r="E16">
        <v>180</v>
      </c>
      <c r="F16">
        <v>301</v>
      </c>
      <c r="G16">
        <v>116</v>
      </c>
      <c r="H16">
        <v>130</v>
      </c>
      <c r="I16">
        <v>89</v>
      </c>
      <c r="J16">
        <v>93</v>
      </c>
      <c r="K16">
        <v>180</v>
      </c>
      <c r="L16">
        <v>101</v>
      </c>
      <c r="M16">
        <v>187</v>
      </c>
      <c r="N16">
        <v>105</v>
      </c>
      <c r="O16">
        <v>54</v>
      </c>
      <c r="P16">
        <v>40</v>
      </c>
      <c r="Q16">
        <v>34</v>
      </c>
      <c r="R16">
        <v>41</v>
      </c>
      <c r="S16">
        <v>55</v>
      </c>
      <c r="T16">
        <v>48</v>
      </c>
      <c r="U16">
        <v>7</v>
      </c>
      <c r="V16">
        <v>8</v>
      </c>
      <c r="X16" s="4">
        <v>2205</v>
      </c>
    </row>
    <row r="17" spans="2:24" x14ac:dyDescent="0.2">
      <c r="B17" s="1" t="s">
        <v>124</v>
      </c>
      <c r="C17">
        <v>9</v>
      </c>
      <c r="D17">
        <v>0</v>
      </c>
      <c r="E17">
        <v>3</v>
      </c>
      <c r="F17">
        <v>30</v>
      </c>
      <c r="G17">
        <v>4</v>
      </c>
      <c r="H17">
        <v>7</v>
      </c>
      <c r="I17">
        <v>3</v>
      </c>
      <c r="J17">
        <v>4</v>
      </c>
      <c r="K17">
        <v>3</v>
      </c>
      <c r="L17">
        <v>10</v>
      </c>
      <c r="M17">
        <v>25</v>
      </c>
      <c r="N17">
        <v>10</v>
      </c>
      <c r="O17">
        <v>6</v>
      </c>
      <c r="P17">
        <v>0</v>
      </c>
      <c r="Q17">
        <v>2</v>
      </c>
      <c r="R17">
        <v>0</v>
      </c>
      <c r="S17">
        <v>5</v>
      </c>
      <c r="T17">
        <v>7</v>
      </c>
      <c r="U17">
        <v>0</v>
      </c>
      <c r="V17">
        <v>0</v>
      </c>
      <c r="X17" s="4">
        <v>128</v>
      </c>
    </row>
    <row r="18" spans="2:24" x14ac:dyDescent="0.2">
      <c r="B18" s="1" t="s">
        <v>125</v>
      </c>
      <c r="C18">
        <v>272</v>
      </c>
      <c r="D18">
        <v>173</v>
      </c>
      <c r="E18">
        <v>183</v>
      </c>
      <c r="F18">
        <v>331</v>
      </c>
      <c r="G18">
        <v>120</v>
      </c>
      <c r="H18">
        <v>137</v>
      </c>
      <c r="I18">
        <v>92</v>
      </c>
      <c r="J18">
        <v>97</v>
      </c>
      <c r="K18">
        <v>183</v>
      </c>
      <c r="L18">
        <v>111</v>
      </c>
      <c r="M18">
        <v>212</v>
      </c>
      <c r="N18">
        <v>115</v>
      </c>
      <c r="O18">
        <v>60</v>
      </c>
      <c r="P18">
        <v>40</v>
      </c>
      <c r="Q18">
        <v>36</v>
      </c>
      <c r="R18">
        <v>41</v>
      </c>
      <c r="S18">
        <v>60</v>
      </c>
      <c r="T18">
        <v>55</v>
      </c>
      <c r="U18">
        <v>7</v>
      </c>
      <c r="V18">
        <v>8</v>
      </c>
      <c r="X18" s="4">
        <v>2333</v>
      </c>
    </row>
    <row r="19" spans="2:24" x14ac:dyDescent="0.2">
      <c r="B19" s="1" t="s">
        <v>168</v>
      </c>
      <c r="C19">
        <v>4</v>
      </c>
      <c r="D19">
        <v>1</v>
      </c>
      <c r="E19">
        <v>2</v>
      </c>
      <c r="F19">
        <v>26</v>
      </c>
      <c r="G19">
        <v>3</v>
      </c>
      <c r="H19">
        <v>0</v>
      </c>
      <c r="I19">
        <v>4</v>
      </c>
      <c r="J19">
        <v>5</v>
      </c>
      <c r="K19">
        <v>10</v>
      </c>
      <c r="L19">
        <v>5</v>
      </c>
      <c r="M19">
        <v>21</v>
      </c>
      <c r="N19">
        <v>8</v>
      </c>
      <c r="O19">
        <v>0</v>
      </c>
      <c r="P19">
        <v>0</v>
      </c>
      <c r="Q19">
        <v>0</v>
      </c>
      <c r="R19">
        <v>0</v>
      </c>
      <c r="S19">
        <v>6</v>
      </c>
      <c r="T19">
        <v>3</v>
      </c>
      <c r="U19">
        <v>0</v>
      </c>
      <c r="V19">
        <v>1</v>
      </c>
      <c r="X19" s="4">
        <v>99</v>
      </c>
    </row>
    <row r="20" spans="2:24" x14ac:dyDescent="0.2">
      <c r="B20" s="1" t="s">
        <v>169</v>
      </c>
      <c r="C20">
        <v>276</v>
      </c>
      <c r="D20">
        <v>173</v>
      </c>
      <c r="E20">
        <v>185</v>
      </c>
      <c r="F20">
        <v>358</v>
      </c>
      <c r="G20">
        <v>123</v>
      </c>
      <c r="H20">
        <v>137</v>
      </c>
      <c r="I20">
        <v>96</v>
      </c>
      <c r="J20">
        <v>102</v>
      </c>
      <c r="K20">
        <v>194</v>
      </c>
      <c r="L20">
        <v>116</v>
      </c>
      <c r="M20">
        <v>234</v>
      </c>
      <c r="N20">
        <v>123</v>
      </c>
      <c r="O20">
        <v>60</v>
      </c>
      <c r="P20">
        <v>39</v>
      </c>
      <c r="Q20">
        <v>35</v>
      </c>
      <c r="R20">
        <v>41</v>
      </c>
      <c r="S20">
        <v>67</v>
      </c>
      <c r="T20">
        <v>57</v>
      </c>
      <c r="U20">
        <v>7</v>
      </c>
      <c r="V20">
        <v>9</v>
      </c>
      <c r="X20" s="4">
        <v>2432</v>
      </c>
    </row>
    <row r="21" spans="2:24" x14ac:dyDescent="0.2">
      <c r="B21" s="1" t="s">
        <v>171</v>
      </c>
      <c r="C21">
        <v>7</v>
      </c>
      <c r="D21">
        <v>3</v>
      </c>
      <c r="E21">
        <v>1</v>
      </c>
      <c r="F21">
        <v>27</v>
      </c>
      <c r="G21">
        <v>1</v>
      </c>
      <c r="H21">
        <v>8</v>
      </c>
      <c r="I21">
        <v>1</v>
      </c>
      <c r="J21">
        <v>6</v>
      </c>
      <c r="K21">
        <v>8</v>
      </c>
      <c r="L21">
        <v>11</v>
      </c>
      <c r="M21">
        <v>15</v>
      </c>
      <c r="N21">
        <v>3</v>
      </c>
      <c r="O21">
        <v>3</v>
      </c>
      <c r="P21">
        <v>2</v>
      </c>
      <c r="Q21">
        <v>0</v>
      </c>
      <c r="R21">
        <v>1</v>
      </c>
      <c r="S21">
        <v>1</v>
      </c>
      <c r="T21">
        <v>1</v>
      </c>
      <c r="U21">
        <v>0</v>
      </c>
      <c r="V21">
        <v>0</v>
      </c>
      <c r="X21" s="4">
        <v>99</v>
      </c>
    </row>
    <row r="22" spans="2:24" x14ac:dyDescent="0.2">
      <c r="B22" s="1" t="s">
        <v>172</v>
      </c>
      <c r="C22" s="4">
        <v>283</v>
      </c>
      <c r="D22" s="4">
        <v>176</v>
      </c>
      <c r="E22" s="4">
        <v>186</v>
      </c>
      <c r="F22" s="4">
        <v>385</v>
      </c>
      <c r="G22" s="4">
        <v>124</v>
      </c>
      <c r="H22" s="4">
        <v>145</v>
      </c>
      <c r="I22" s="4">
        <v>97</v>
      </c>
      <c r="J22" s="4">
        <v>108</v>
      </c>
      <c r="K22" s="4">
        <v>202</v>
      </c>
      <c r="L22" s="4">
        <v>127</v>
      </c>
      <c r="M22" s="4">
        <v>249</v>
      </c>
      <c r="N22" s="4">
        <v>126</v>
      </c>
      <c r="O22" s="4">
        <v>63</v>
      </c>
      <c r="P22" s="4">
        <v>41</v>
      </c>
      <c r="Q22" s="4">
        <v>35</v>
      </c>
      <c r="R22" s="4">
        <v>42</v>
      </c>
      <c r="S22" s="4">
        <v>68</v>
      </c>
      <c r="T22" s="4">
        <v>58</v>
      </c>
      <c r="U22" s="4">
        <v>7</v>
      </c>
      <c r="V22" s="4">
        <v>9</v>
      </c>
      <c r="W22" s="4"/>
      <c r="X22" s="4">
        <v>2531</v>
      </c>
    </row>
    <row r="23" spans="2:24" x14ac:dyDescent="0.2">
      <c r="B23" s="1" t="s">
        <v>174</v>
      </c>
      <c r="C23">
        <v>7</v>
      </c>
      <c r="D23">
        <v>1</v>
      </c>
      <c r="E23">
        <v>1</v>
      </c>
      <c r="F23">
        <v>32</v>
      </c>
      <c r="G23">
        <v>2</v>
      </c>
      <c r="H23">
        <v>2</v>
      </c>
      <c r="I23">
        <v>2</v>
      </c>
      <c r="J23">
        <v>5</v>
      </c>
      <c r="K23">
        <v>22</v>
      </c>
      <c r="L23">
        <v>10</v>
      </c>
      <c r="M23">
        <v>29</v>
      </c>
      <c r="N23">
        <v>2</v>
      </c>
      <c r="O23">
        <v>6</v>
      </c>
      <c r="P23">
        <v>2</v>
      </c>
      <c r="Q23">
        <v>0</v>
      </c>
      <c r="R23">
        <v>0</v>
      </c>
      <c r="S23">
        <v>5</v>
      </c>
      <c r="T23">
        <v>5</v>
      </c>
      <c r="U23">
        <v>1</v>
      </c>
      <c r="V23">
        <v>0</v>
      </c>
      <c r="X23" s="4">
        <v>134</v>
      </c>
    </row>
    <row r="24" spans="2:24" x14ac:dyDescent="0.2">
      <c r="B24" s="1" t="s">
        <v>175</v>
      </c>
      <c r="C24">
        <v>288</v>
      </c>
      <c r="D24">
        <v>177</v>
      </c>
      <c r="E24">
        <v>187</v>
      </c>
      <c r="F24">
        <v>414</v>
      </c>
      <c r="G24">
        <v>126</v>
      </c>
      <c r="H24">
        <v>143</v>
      </c>
      <c r="I24">
        <v>99</v>
      </c>
      <c r="J24">
        <v>112</v>
      </c>
      <c r="K24">
        <v>223</v>
      </c>
      <c r="L24">
        <v>135</v>
      </c>
      <c r="M24">
        <v>277</v>
      </c>
      <c r="N24">
        <v>126</v>
      </c>
      <c r="O24">
        <v>67</v>
      </c>
      <c r="P24">
        <v>42</v>
      </c>
      <c r="Q24">
        <v>35</v>
      </c>
      <c r="R24">
        <v>42</v>
      </c>
      <c r="S24">
        <v>73</v>
      </c>
      <c r="T24">
        <v>62</v>
      </c>
      <c r="U24">
        <v>8</v>
      </c>
      <c r="V24">
        <v>9</v>
      </c>
      <c r="X24" s="4">
        <v>2645</v>
      </c>
    </row>
    <row r="25" spans="2:24" x14ac:dyDescent="0.2">
      <c r="B25" s="1" t="s">
        <v>177</v>
      </c>
      <c r="C25" s="4">
        <v>3</v>
      </c>
      <c r="D25" s="4">
        <v>2</v>
      </c>
      <c r="E25" s="4">
        <v>5</v>
      </c>
      <c r="F25" s="4">
        <v>18</v>
      </c>
      <c r="G25" s="4">
        <v>1</v>
      </c>
      <c r="H25" s="4">
        <v>6</v>
      </c>
      <c r="I25" s="4">
        <v>2</v>
      </c>
      <c r="J25" s="4">
        <v>4</v>
      </c>
      <c r="K25" s="4">
        <v>12</v>
      </c>
      <c r="L25" s="4">
        <v>7</v>
      </c>
      <c r="M25" s="4">
        <v>29</v>
      </c>
      <c r="N25" s="4">
        <v>3</v>
      </c>
      <c r="O25" s="4">
        <v>0</v>
      </c>
      <c r="P25" s="4">
        <v>1</v>
      </c>
      <c r="Q25" s="4">
        <v>2</v>
      </c>
      <c r="R25" s="4">
        <v>0</v>
      </c>
      <c r="S25" s="4">
        <v>3</v>
      </c>
      <c r="T25" s="4">
        <v>4</v>
      </c>
      <c r="U25" s="4">
        <v>1</v>
      </c>
      <c r="V25" s="4">
        <v>1</v>
      </c>
      <c r="W25" s="4">
        <v>6</v>
      </c>
      <c r="X25" s="24">
        <v>110</v>
      </c>
    </row>
    <row r="26" spans="2:24" x14ac:dyDescent="0.2">
      <c r="B26" s="1" t="s">
        <v>178</v>
      </c>
      <c r="C26" s="25">
        <v>290</v>
      </c>
      <c r="D26" s="25">
        <v>179</v>
      </c>
      <c r="E26" s="25">
        <v>192</v>
      </c>
      <c r="F26" s="25">
        <v>433</v>
      </c>
      <c r="G26" s="25">
        <v>127</v>
      </c>
      <c r="H26" s="25">
        <v>149</v>
      </c>
      <c r="I26" s="25">
        <v>101</v>
      </c>
      <c r="J26" s="25">
        <v>115</v>
      </c>
      <c r="K26" s="25">
        <v>234</v>
      </c>
      <c r="L26" s="25">
        <v>143</v>
      </c>
      <c r="M26" s="25">
        <v>271</v>
      </c>
      <c r="N26" s="25">
        <v>129</v>
      </c>
      <c r="O26" s="25">
        <v>67</v>
      </c>
      <c r="P26" s="25">
        <v>44</v>
      </c>
      <c r="Q26" s="25">
        <v>37</v>
      </c>
      <c r="R26" s="25">
        <v>41</v>
      </c>
      <c r="S26" s="25">
        <v>76</v>
      </c>
      <c r="T26" s="25">
        <v>66</v>
      </c>
      <c r="U26" s="25">
        <v>9</v>
      </c>
      <c r="V26" s="25">
        <v>10</v>
      </c>
      <c r="W26" s="25">
        <v>40</v>
      </c>
      <c r="X26" s="4">
        <v>2753</v>
      </c>
    </row>
    <row r="27" spans="2:24" x14ac:dyDescent="0.2">
      <c r="B27" s="1" t="s">
        <v>182</v>
      </c>
      <c r="C27" s="25">
        <v>3</v>
      </c>
      <c r="D27" s="25">
        <v>3</v>
      </c>
      <c r="E27" s="25">
        <v>7</v>
      </c>
      <c r="F27" s="25">
        <v>22</v>
      </c>
      <c r="G27" s="25">
        <v>1</v>
      </c>
      <c r="H27" s="25">
        <v>2</v>
      </c>
      <c r="I27" s="25">
        <v>1</v>
      </c>
      <c r="J27" s="25">
        <v>5</v>
      </c>
      <c r="K27" s="25">
        <v>16</v>
      </c>
      <c r="L27" s="25">
        <v>9</v>
      </c>
      <c r="M27" s="25">
        <v>39</v>
      </c>
      <c r="N27" s="25">
        <v>1</v>
      </c>
      <c r="O27" s="25">
        <v>3</v>
      </c>
      <c r="P27" s="25">
        <v>2</v>
      </c>
      <c r="Q27" s="25">
        <v>1</v>
      </c>
      <c r="R27" s="25">
        <v>2</v>
      </c>
      <c r="S27" s="25">
        <v>5</v>
      </c>
      <c r="T27" s="25">
        <v>4</v>
      </c>
      <c r="U27" s="25">
        <v>0</v>
      </c>
      <c r="V27" s="25">
        <v>0</v>
      </c>
      <c r="W27" s="25">
        <v>4</v>
      </c>
      <c r="X27">
        <v>130</v>
      </c>
    </row>
    <row r="28" spans="2:24" x14ac:dyDescent="0.2">
      <c r="B28" s="1" t="s">
        <v>183</v>
      </c>
      <c r="C28" s="25">
        <v>292</v>
      </c>
      <c r="D28" s="25">
        <v>183</v>
      </c>
      <c r="E28" s="25">
        <v>199</v>
      </c>
      <c r="F28" s="25">
        <v>453</v>
      </c>
      <c r="G28" s="25">
        <v>127</v>
      </c>
      <c r="H28" s="25">
        <v>150</v>
      </c>
      <c r="I28" s="25">
        <v>102</v>
      </c>
      <c r="J28" s="25">
        <v>120</v>
      </c>
      <c r="K28" s="25">
        <v>249</v>
      </c>
      <c r="L28" s="25">
        <v>152</v>
      </c>
      <c r="M28" s="25">
        <v>311</v>
      </c>
      <c r="N28" s="25">
        <v>130</v>
      </c>
      <c r="O28" s="25">
        <v>70</v>
      </c>
      <c r="P28" s="25">
        <v>45</v>
      </c>
      <c r="Q28" s="25">
        <v>38</v>
      </c>
      <c r="R28" s="25">
        <v>42</v>
      </c>
      <c r="S28" s="25">
        <v>81</v>
      </c>
      <c r="T28" s="25">
        <v>70</v>
      </c>
      <c r="U28" s="25">
        <v>9</v>
      </c>
      <c r="V28" s="25">
        <v>10</v>
      </c>
      <c r="W28" s="25">
        <v>44</v>
      </c>
      <c r="X28" s="4">
        <f>SUM(C28:W28)</f>
        <v>2877</v>
      </c>
    </row>
    <row r="29" spans="2:24" x14ac:dyDescent="0.2">
      <c r="B29" s="1" t="s">
        <v>189</v>
      </c>
      <c r="C29" s="25">
        <v>298</v>
      </c>
      <c r="D29" s="25">
        <v>185</v>
      </c>
      <c r="E29" s="25">
        <v>203</v>
      </c>
      <c r="F29" s="25">
        <v>470</v>
      </c>
      <c r="G29" s="25">
        <v>128</v>
      </c>
      <c r="H29" s="25">
        <v>155</v>
      </c>
      <c r="I29" s="25">
        <v>104</v>
      </c>
      <c r="J29" s="25">
        <v>128</v>
      </c>
      <c r="K29" s="25">
        <v>259</v>
      </c>
      <c r="L29" s="25">
        <v>160</v>
      </c>
      <c r="M29" s="25">
        <v>356</v>
      </c>
      <c r="N29" s="25">
        <v>132</v>
      </c>
      <c r="O29" s="25">
        <v>70</v>
      </c>
      <c r="P29" s="25">
        <v>47</v>
      </c>
      <c r="Q29" s="25">
        <v>40</v>
      </c>
      <c r="R29" s="25">
        <v>47</v>
      </c>
      <c r="S29" s="25">
        <v>87</v>
      </c>
      <c r="T29" s="25">
        <v>74</v>
      </c>
      <c r="U29" s="25">
        <v>9</v>
      </c>
      <c r="V29" s="25">
        <v>10</v>
      </c>
      <c r="W29" s="25">
        <v>46</v>
      </c>
      <c r="X29" s="4">
        <f>SUM(C29:W29)</f>
        <v>3008</v>
      </c>
    </row>
    <row r="30" spans="2:24" x14ac:dyDescent="0.2">
      <c r="X30" s="24"/>
    </row>
    <row r="31" spans="2:24" x14ac:dyDescent="0.2">
      <c r="B31" s="3" t="s">
        <v>190</v>
      </c>
      <c r="C31" s="12">
        <f>(POWER(C29/C8,1/11)-1)*100</f>
        <v>2.4231793750997266</v>
      </c>
      <c r="D31" s="12">
        <f t="shared" ref="D31:X31" si="0">(POWER(D29/D8,1/11)-1)*100</f>
        <v>0.88014016204271961</v>
      </c>
      <c r="E31" s="12">
        <f t="shared" si="0"/>
        <v>2.3634997980604089</v>
      </c>
      <c r="F31" s="12">
        <f t="shared" si="0"/>
        <v>8.3767221456549699</v>
      </c>
      <c r="G31" s="12">
        <f t="shared" si="0"/>
        <v>1.303882485999841</v>
      </c>
      <c r="H31" s="12">
        <f t="shared" si="0"/>
        <v>3.9704753335742193</v>
      </c>
      <c r="I31" s="12">
        <f t="shared" si="0"/>
        <v>3.142228569636818</v>
      </c>
      <c r="J31" s="12">
        <f t="shared" si="0"/>
        <v>4.4847694927510062</v>
      </c>
      <c r="K31" s="12">
        <f t="shared" si="0"/>
        <v>5.283918187197667</v>
      </c>
      <c r="L31" s="12">
        <f t="shared" si="0"/>
        <v>5.5852838667519222</v>
      </c>
      <c r="M31" s="12">
        <f t="shared" si="0"/>
        <v>12.034036668018722</v>
      </c>
      <c r="N31" s="12">
        <f t="shared" si="0"/>
        <v>5.9359249433942773</v>
      </c>
      <c r="O31" s="12">
        <f t="shared" si="0"/>
        <v>4.5295433496622683</v>
      </c>
      <c r="P31" s="12">
        <f t="shared" si="0"/>
        <v>3.556432335313553</v>
      </c>
      <c r="Q31" s="12">
        <f t="shared" si="0"/>
        <v>2.0492932168465039</v>
      </c>
      <c r="R31" s="12">
        <f t="shared" si="0"/>
        <v>3.556432335313553</v>
      </c>
      <c r="S31" s="12">
        <f t="shared" si="0"/>
        <v>9.5186585967183657</v>
      </c>
      <c r="T31" s="12">
        <f t="shared" si="0"/>
        <v>9.5988955705073273</v>
      </c>
      <c r="U31" s="12">
        <f t="shared" si="0"/>
        <v>2.3109752547316065</v>
      </c>
      <c r="V31" s="12">
        <f t="shared" si="0"/>
        <v>8.6866904242483898</v>
      </c>
      <c r="W31" s="12"/>
      <c r="X31" s="12">
        <f t="shared" si="0"/>
        <v>5.1627843560482445</v>
      </c>
    </row>
    <row r="33" spans="3:24" x14ac:dyDescent="0.2">
      <c r="C33" s="24"/>
      <c r="D33" s="24"/>
      <c r="E33" s="24"/>
      <c r="F33" s="24"/>
      <c r="G33" s="24"/>
      <c r="H33" s="24"/>
      <c r="I33" s="24"/>
      <c r="J33" s="24"/>
      <c r="K33" s="24"/>
      <c r="L33" s="24"/>
      <c r="M33" s="24"/>
      <c r="N33" s="24"/>
      <c r="O33" s="24"/>
      <c r="P33" s="24"/>
      <c r="Q33" s="24"/>
      <c r="R33" s="24"/>
      <c r="S33" s="24"/>
      <c r="T33" s="24"/>
      <c r="U33" s="24"/>
      <c r="V33" s="24"/>
      <c r="W33" s="24"/>
      <c r="X33" s="24">
        <f>((X29/X28)-1)*100</f>
        <v>4.5533541883906903</v>
      </c>
    </row>
    <row r="34" spans="3:24" x14ac:dyDescent="0.2">
      <c r="C34" s="4"/>
      <c r="D34" s="4"/>
      <c r="E34" s="4"/>
      <c r="F34" s="4"/>
      <c r="G34" s="4"/>
      <c r="H34" s="4"/>
      <c r="I34" s="4"/>
      <c r="J34" s="4"/>
      <c r="K34" s="4"/>
      <c r="L34" s="4"/>
      <c r="M34" s="4"/>
      <c r="N34" s="4"/>
      <c r="O34" s="4"/>
      <c r="P34" s="4"/>
      <c r="Q34" s="4"/>
      <c r="R34" s="4"/>
      <c r="S34" s="4"/>
      <c r="T34" s="4"/>
      <c r="U34" s="4"/>
      <c r="V34" s="4"/>
      <c r="W34" s="4"/>
      <c r="X34" s="4"/>
    </row>
  </sheetData>
  <phoneticPr fontId="2" type="noConversion"/>
  <pageMargins left="0.75" right="0.75" top="1" bottom="1" header="0"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pane xSplit="2" ySplit="5" topLeftCell="C6" activePane="bottomRight" state="frozen"/>
      <selection pane="topRight" activeCell="C1" sqref="C1"/>
      <selection pane="bottomLeft" activeCell="A6" sqref="A6"/>
      <selection pane="bottomRight" activeCell="G20" sqref="G20"/>
    </sheetView>
  </sheetViews>
  <sheetFormatPr baseColWidth="10" defaultRowHeight="12.75" x14ac:dyDescent="0.2"/>
  <cols>
    <col min="1" max="1" width="28.140625" customWidth="1"/>
    <col min="2" max="2" width="12" customWidth="1"/>
    <col min="3" max="3" width="13.28515625" bestFit="1" customWidth="1"/>
  </cols>
  <sheetData>
    <row r="1" spans="1:7" ht="63.75" x14ac:dyDescent="0.2">
      <c r="A1" s="8" t="s">
        <v>145</v>
      </c>
    </row>
    <row r="2" spans="1:7" x14ac:dyDescent="0.2">
      <c r="A2" s="8" t="s">
        <v>152</v>
      </c>
    </row>
    <row r="3" spans="1:7" ht="25.5" x14ac:dyDescent="0.2">
      <c r="A3" s="29" t="s">
        <v>33</v>
      </c>
    </row>
    <row r="4" spans="1:7" x14ac:dyDescent="0.2">
      <c r="A4" s="1"/>
    </row>
    <row r="5" spans="1:7" x14ac:dyDescent="0.2">
      <c r="C5" t="s">
        <v>31</v>
      </c>
      <c r="D5" t="s">
        <v>32</v>
      </c>
      <c r="E5" s="1" t="s">
        <v>19</v>
      </c>
    </row>
    <row r="6" spans="1:7" x14ac:dyDescent="0.2">
      <c r="B6" s="1">
        <v>2006</v>
      </c>
      <c r="C6" s="4">
        <v>355</v>
      </c>
      <c r="D6" s="4">
        <v>420</v>
      </c>
      <c r="E6" s="4">
        <f>C6+D6</f>
        <v>775</v>
      </c>
    </row>
    <row r="7" spans="1:7" x14ac:dyDescent="0.2">
      <c r="B7" s="1">
        <v>2007</v>
      </c>
      <c r="C7" s="4">
        <v>320</v>
      </c>
      <c r="D7" s="4">
        <v>312</v>
      </c>
      <c r="E7" s="4">
        <f>C7+D7</f>
        <v>632</v>
      </c>
    </row>
    <row r="8" spans="1:7" x14ac:dyDescent="0.2">
      <c r="B8" s="1">
        <v>2008</v>
      </c>
      <c r="C8" s="4"/>
      <c r="D8" s="4"/>
      <c r="E8" s="4">
        <v>1017</v>
      </c>
    </row>
    <row r="9" spans="1:7" x14ac:dyDescent="0.2">
      <c r="B9" s="1">
        <v>2009</v>
      </c>
      <c r="C9" s="4"/>
      <c r="D9" s="4"/>
      <c r="E9" s="4">
        <v>1133</v>
      </c>
    </row>
    <row r="10" spans="1:7" x14ac:dyDescent="0.2">
      <c r="B10" s="1">
        <v>2010</v>
      </c>
      <c r="C10">
        <v>324</v>
      </c>
      <c r="E10" s="4">
        <v>1111</v>
      </c>
    </row>
    <row r="11" spans="1:7" x14ac:dyDescent="0.2">
      <c r="B11" s="1">
        <v>2011</v>
      </c>
      <c r="C11" s="4">
        <v>315</v>
      </c>
      <c r="E11" s="4">
        <v>1032</v>
      </c>
    </row>
    <row r="12" spans="1:7" x14ac:dyDescent="0.2">
      <c r="B12" s="1">
        <v>2012</v>
      </c>
      <c r="C12" s="4">
        <v>486</v>
      </c>
      <c r="E12" s="4">
        <v>1229</v>
      </c>
    </row>
    <row r="13" spans="1:7" x14ac:dyDescent="0.2">
      <c r="B13" s="1">
        <v>2013</v>
      </c>
      <c r="C13" s="4">
        <v>440</v>
      </c>
      <c r="D13" s="1"/>
      <c r="E13" s="4">
        <v>1248</v>
      </c>
      <c r="F13" s="1"/>
      <c r="G13" s="1"/>
    </row>
    <row r="14" spans="1:7" x14ac:dyDescent="0.2">
      <c r="B14" s="1">
        <v>2014</v>
      </c>
      <c r="C14" s="4">
        <v>386</v>
      </c>
      <c r="D14" s="4"/>
      <c r="E14" s="4">
        <v>960</v>
      </c>
      <c r="F14" s="4"/>
      <c r="G14" s="4"/>
    </row>
    <row r="15" spans="1:7" x14ac:dyDescent="0.2">
      <c r="E15" s="16"/>
      <c r="F15" s="2"/>
      <c r="G15" s="2"/>
    </row>
    <row r="17" spans="1:5" ht="75" x14ac:dyDescent="0.2">
      <c r="A17" s="38" t="s">
        <v>185</v>
      </c>
    </row>
    <row r="18" spans="1:5" x14ac:dyDescent="0.2">
      <c r="C18" s="3" t="s">
        <v>186</v>
      </c>
      <c r="D18" s="3" t="s">
        <v>187</v>
      </c>
      <c r="E18" s="3" t="s">
        <v>188</v>
      </c>
    </row>
    <row r="19" spans="1:5" x14ac:dyDescent="0.2">
      <c r="B19">
        <v>2015</v>
      </c>
      <c r="C19" s="4">
        <v>4798</v>
      </c>
      <c r="D19" s="4">
        <v>358</v>
      </c>
      <c r="E19" s="4">
        <v>928</v>
      </c>
    </row>
    <row r="20" spans="1:5" x14ac:dyDescent="0.2">
      <c r="B20">
        <v>2016</v>
      </c>
      <c r="C20" s="4">
        <v>4895</v>
      </c>
      <c r="D20" s="4">
        <v>334</v>
      </c>
      <c r="E20" s="4">
        <v>1021</v>
      </c>
    </row>
  </sheetData>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pane xSplit="2" ySplit="7" topLeftCell="C8" activePane="bottomRight" state="frozen"/>
      <selection pane="topRight" activeCell="C1" sqref="C1"/>
      <selection pane="bottomLeft" activeCell="A8" sqref="A8"/>
      <selection pane="bottomRight" activeCell="I13" sqref="I13"/>
    </sheetView>
  </sheetViews>
  <sheetFormatPr baseColWidth="10" defaultRowHeight="12.75" x14ac:dyDescent="0.2"/>
  <cols>
    <col min="1" max="1" width="25.7109375" customWidth="1"/>
    <col min="2" max="2" width="36.5703125" customWidth="1"/>
    <col min="3" max="3" width="8.42578125" customWidth="1"/>
    <col min="4" max="4" width="9.5703125" customWidth="1"/>
    <col min="5" max="5" width="9.85546875" customWidth="1"/>
  </cols>
  <sheetData>
    <row r="1" spans="1:9" ht="63.75" x14ac:dyDescent="0.2">
      <c r="A1" s="8" t="s">
        <v>153</v>
      </c>
    </row>
    <row r="2" spans="1:9" x14ac:dyDescent="0.2">
      <c r="A2" s="8" t="s">
        <v>152</v>
      </c>
    </row>
    <row r="3" spans="1:9" ht="25.5" x14ac:dyDescent="0.2">
      <c r="A3" s="8" t="s">
        <v>33</v>
      </c>
    </row>
    <row r="6" spans="1:9" ht="25.5" x14ac:dyDescent="0.2">
      <c r="B6" s="7" t="s">
        <v>34</v>
      </c>
      <c r="D6" s="30"/>
      <c r="E6" s="30"/>
    </row>
    <row r="7" spans="1:9" x14ac:dyDescent="0.2">
      <c r="C7" s="1">
        <v>2008</v>
      </c>
      <c r="D7" s="1">
        <v>2009</v>
      </c>
      <c r="E7" s="1">
        <v>2010</v>
      </c>
      <c r="F7" s="1">
        <v>2011</v>
      </c>
      <c r="G7" s="1">
        <v>2012</v>
      </c>
      <c r="H7" s="1">
        <v>2013</v>
      </c>
      <c r="I7" s="1">
        <v>2014</v>
      </c>
    </row>
    <row r="8" spans="1:9" ht="20.25" customHeight="1" x14ac:dyDescent="0.2">
      <c r="B8" s="5" t="s">
        <v>35</v>
      </c>
      <c r="C8">
        <v>343</v>
      </c>
      <c r="D8">
        <v>342</v>
      </c>
      <c r="E8" s="5">
        <v>324</v>
      </c>
      <c r="F8">
        <v>315</v>
      </c>
      <c r="G8">
        <v>486</v>
      </c>
      <c r="H8">
        <v>440</v>
      </c>
      <c r="I8">
        <v>386</v>
      </c>
    </row>
    <row r="9" spans="1:9" ht="18" customHeight="1" x14ac:dyDescent="0.2">
      <c r="B9" s="5" t="s">
        <v>36</v>
      </c>
      <c r="C9">
        <v>360</v>
      </c>
      <c r="D9">
        <v>388</v>
      </c>
      <c r="E9" s="5">
        <v>407</v>
      </c>
      <c r="F9">
        <v>346</v>
      </c>
      <c r="G9">
        <v>316</v>
      </c>
      <c r="H9">
        <v>299</v>
      </c>
      <c r="I9" s="24"/>
    </row>
    <row r="10" spans="1:9" ht="12" customHeight="1" x14ac:dyDescent="0.2">
      <c r="B10" s="5" t="s">
        <v>37</v>
      </c>
      <c r="D10">
        <v>403</v>
      </c>
      <c r="E10" s="5">
        <v>380</v>
      </c>
      <c r="F10">
        <v>371</v>
      </c>
      <c r="G10">
        <v>427</v>
      </c>
      <c r="H10">
        <v>285</v>
      </c>
    </row>
    <row r="11" spans="1:9" x14ac:dyDescent="0.2">
      <c r="B11" s="6" t="s">
        <v>38</v>
      </c>
      <c r="C11" s="34">
        <f>SUM(C8:C9)</f>
        <v>703</v>
      </c>
      <c r="D11" s="34">
        <v>1133</v>
      </c>
      <c r="E11" s="34">
        <f>SUM(E8:E10)</f>
        <v>1111</v>
      </c>
      <c r="F11" s="34">
        <f>SUM(F8:F10)</f>
        <v>1032</v>
      </c>
      <c r="G11" s="34">
        <f>SUM(G8:G10)</f>
        <v>1229</v>
      </c>
      <c r="H11" s="34">
        <v>1248</v>
      </c>
      <c r="I11" s="34">
        <v>960</v>
      </c>
    </row>
    <row r="12" spans="1:9" ht="12" customHeight="1" x14ac:dyDescent="0.2">
      <c r="E12" s="5"/>
    </row>
    <row r="13" spans="1:9" ht="25.5" x14ac:dyDescent="0.2">
      <c r="B13" s="5" t="s">
        <v>39</v>
      </c>
      <c r="C13">
        <v>151</v>
      </c>
      <c r="D13">
        <v>46</v>
      </c>
      <c r="E13" s="24"/>
    </row>
    <row r="16" spans="1:9" s="5" customFormat="1" ht="14.25" customHeight="1" x14ac:dyDescent="0.2">
      <c r="B16" s="7" t="s">
        <v>40</v>
      </c>
      <c r="D16" s="7"/>
      <c r="E16" s="7"/>
    </row>
    <row r="17" spans="2:9" x14ac:dyDescent="0.2">
      <c r="C17" s="1">
        <v>2008</v>
      </c>
      <c r="D17" s="1">
        <v>2009</v>
      </c>
      <c r="E17" s="1">
        <v>2010</v>
      </c>
      <c r="F17" s="1">
        <v>2011</v>
      </c>
      <c r="G17" s="1">
        <v>2012</v>
      </c>
      <c r="H17" s="1"/>
      <c r="I17" s="1"/>
    </row>
    <row r="18" spans="2:9" ht="12.75" customHeight="1" x14ac:dyDescent="0.2">
      <c r="B18" s="5" t="s">
        <v>41</v>
      </c>
      <c r="C18">
        <v>142</v>
      </c>
      <c r="D18">
        <v>147</v>
      </c>
      <c r="E18" s="5">
        <v>119</v>
      </c>
      <c r="F18">
        <v>170</v>
      </c>
    </row>
    <row r="19" spans="2:9" ht="13.5" customHeight="1" x14ac:dyDescent="0.2">
      <c r="B19" s="5" t="s">
        <v>42</v>
      </c>
      <c r="C19">
        <f>64+59</f>
        <v>123</v>
      </c>
      <c r="D19">
        <v>105</v>
      </c>
      <c r="E19" s="5">
        <v>63</v>
      </c>
      <c r="F19">
        <v>56</v>
      </c>
    </row>
    <row r="20" spans="2:9" x14ac:dyDescent="0.2">
      <c r="B20" s="5" t="s">
        <v>43</v>
      </c>
      <c r="C20">
        <v>8</v>
      </c>
      <c r="D20">
        <v>3</v>
      </c>
      <c r="E20" s="5">
        <v>3</v>
      </c>
      <c r="F20">
        <v>4</v>
      </c>
    </row>
    <row r="21" spans="2:9" ht="24.75" customHeight="1" x14ac:dyDescent="0.2">
      <c r="B21" s="8" t="s">
        <v>44</v>
      </c>
      <c r="C21">
        <v>40</v>
      </c>
      <c r="D21" s="3">
        <v>56</v>
      </c>
      <c r="E21" s="8">
        <v>46</v>
      </c>
      <c r="F21" s="3">
        <v>43</v>
      </c>
      <c r="G21" s="3"/>
    </row>
    <row r="22" spans="2:9" x14ac:dyDescent="0.2">
      <c r="B22" s="5" t="s">
        <v>45</v>
      </c>
      <c r="C22">
        <v>30</v>
      </c>
      <c r="D22">
        <v>31</v>
      </c>
      <c r="E22" s="5">
        <v>93</v>
      </c>
      <c r="F22" s="3">
        <v>42</v>
      </c>
      <c r="G22" s="3"/>
    </row>
    <row r="23" spans="2:9" x14ac:dyDescent="0.2">
      <c r="B23" s="6" t="s">
        <v>19</v>
      </c>
      <c r="C23" s="1">
        <f>SUM(C18:C22)</f>
        <v>343</v>
      </c>
      <c r="D23" s="1">
        <v>342</v>
      </c>
      <c r="E23" s="6">
        <v>324</v>
      </c>
      <c r="F23" s="1">
        <v>315</v>
      </c>
      <c r="G23" s="1">
        <v>345</v>
      </c>
    </row>
    <row r="24" spans="2:9" x14ac:dyDescent="0.2">
      <c r="C24" s="25"/>
    </row>
    <row r="26" spans="2:9" ht="41.25" customHeight="1" x14ac:dyDescent="0.2">
      <c r="B26" s="7" t="s">
        <v>46</v>
      </c>
      <c r="C26" s="7"/>
      <c r="E26" s="7"/>
      <c r="F26" s="7"/>
      <c r="G26" s="7"/>
      <c r="H26" s="7"/>
    </row>
    <row r="27" spans="2:9" x14ac:dyDescent="0.2">
      <c r="C27" s="1">
        <v>2008</v>
      </c>
      <c r="D27" s="1">
        <v>2009</v>
      </c>
      <c r="E27" s="1">
        <v>2010</v>
      </c>
      <c r="F27" s="1">
        <v>2011</v>
      </c>
      <c r="G27" s="1">
        <v>2012</v>
      </c>
    </row>
    <row r="28" spans="2:9" ht="13.5" customHeight="1" x14ac:dyDescent="0.2">
      <c r="B28" t="s">
        <v>47</v>
      </c>
      <c r="C28">
        <v>36</v>
      </c>
      <c r="D28">
        <v>40</v>
      </c>
      <c r="E28">
        <v>49</v>
      </c>
      <c r="F28">
        <v>39</v>
      </c>
      <c r="G28" s="5">
        <v>39</v>
      </c>
    </row>
    <row r="29" spans="2:9" x14ac:dyDescent="0.2">
      <c r="B29" s="5" t="s">
        <v>42</v>
      </c>
      <c r="C29">
        <v>37</v>
      </c>
      <c r="D29" s="5">
        <v>41</v>
      </c>
      <c r="E29" s="5">
        <v>31</v>
      </c>
      <c r="F29" s="5">
        <v>33</v>
      </c>
      <c r="G29" s="5">
        <v>25</v>
      </c>
    </row>
    <row r="30" spans="2:9" x14ac:dyDescent="0.2">
      <c r="B30" t="s">
        <v>43</v>
      </c>
      <c r="C30">
        <v>2</v>
      </c>
      <c r="D30" s="5">
        <v>1</v>
      </c>
      <c r="E30">
        <v>2</v>
      </c>
      <c r="F30">
        <v>3</v>
      </c>
      <c r="G30" s="5">
        <v>1</v>
      </c>
    </row>
    <row r="31" spans="2:9" x14ac:dyDescent="0.2">
      <c r="B31" t="s">
        <v>48</v>
      </c>
      <c r="C31">
        <v>13</v>
      </c>
      <c r="D31" s="5">
        <v>9</v>
      </c>
      <c r="E31">
        <v>7</v>
      </c>
      <c r="F31" s="3">
        <v>10</v>
      </c>
      <c r="G31" s="8">
        <v>22</v>
      </c>
      <c r="H31" s="3"/>
    </row>
    <row r="32" spans="2:9" x14ac:dyDescent="0.2">
      <c r="B32" s="3" t="s">
        <v>49</v>
      </c>
      <c r="C32">
        <v>40</v>
      </c>
      <c r="D32" s="8">
        <v>21</v>
      </c>
      <c r="E32" s="3">
        <v>18</v>
      </c>
      <c r="F32" s="3">
        <v>30</v>
      </c>
      <c r="G32" s="5">
        <v>15</v>
      </c>
    </row>
    <row r="33" spans="2:9" ht="20.25" customHeight="1" x14ac:dyDescent="0.2">
      <c r="B33" s="6" t="s">
        <v>50</v>
      </c>
      <c r="C33" s="1">
        <v>128</v>
      </c>
      <c r="D33" s="1">
        <v>112</v>
      </c>
      <c r="E33" s="6">
        <v>107</v>
      </c>
      <c r="F33" s="1">
        <v>115</v>
      </c>
      <c r="G33" s="1">
        <v>102</v>
      </c>
      <c r="I33" s="24"/>
    </row>
    <row r="37" spans="2:9" ht="38.25" customHeight="1" x14ac:dyDescent="0.2">
      <c r="B37" s="7" t="s">
        <v>51</v>
      </c>
      <c r="E37" s="7"/>
    </row>
    <row r="38" spans="2:9" ht="15.75" x14ac:dyDescent="0.25">
      <c r="B38" s="9"/>
      <c r="E38" s="9"/>
    </row>
    <row r="39" spans="2:9" ht="26.25" customHeight="1" x14ac:dyDescent="0.2">
      <c r="B39" s="5" t="s">
        <v>52</v>
      </c>
      <c r="D39">
        <v>263</v>
      </c>
      <c r="E39" s="5">
        <v>176</v>
      </c>
      <c r="F39">
        <v>75</v>
      </c>
    </row>
    <row r="40" spans="2:9" x14ac:dyDescent="0.2">
      <c r="B40" s="31" t="s">
        <v>161</v>
      </c>
      <c r="D40">
        <v>396</v>
      </c>
      <c r="E40" s="3">
        <v>354</v>
      </c>
      <c r="F40">
        <v>236</v>
      </c>
    </row>
    <row r="42" spans="2:9" ht="39.75" customHeight="1" x14ac:dyDescent="0.2">
      <c r="B42" s="5" t="s">
        <v>53</v>
      </c>
      <c r="D42">
        <v>64</v>
      </c>
      <c r="E42" s="5">
        <v>23</v>
      </c>
      <c r="F42">
        <v>16</v>
      </c>
    </row>
    <row r="43" spans="2:9" x14ac:dyDescent="0.2">
      <c r="B43" t="s">
        <v>162</v>
      </c>
      <c r="D43">
        <v>46</v>
      </c>
      <c r="E43">
        <v>21</v>
      </c>
      <c r="F43">
        <v>14</v>
      </c>
    </row>
    <row r="45" spans="2:9" ht="39" customHeight="1" x14ac:dyDescent="0.2">
      <c r="B45" s="5" t="s">
        <v>54</v>
      </c>
      <c r="D45">
        <v>98</v>
      </c>
      <c r="E45" s="5">
        <v>30</v>
      </c>
      <c r="F45">
        <v>10</v>
      </c>
    </row>
    <row r="46" spans="2:9" x14ac:dyDescent="0.2">
      <c r="B46" t="s">
        <v>163</v>
      </c>
      <c r="D46">
        <v>77</v>
      </c>
      <c r="E46">
        <v>28</v>
      </c>
      <c r="F46">
        <v>8</v>
      </c>
    </row>
    <row r="48" spans="2:9" x14ac:dyDescent="0.2">
      <c r="B48" t="s">
        <v>55</v>
      </c>
      <c r="D48">
        <v>17</v>
      </c>
      <c r="E48">
        <v>5</v>
      </c>
      <c r="F48">
        <v>1</v>
      </c>
    </row>
    <row r="49" spans="2:6" x14ac:dyDescent="0.2">
      <c r="B49" t="s">
        <v>164</v>
      </c>
      <c r="D49">
        <v>35</v>
      </c>
      <c r="E49">
        <v>13</v>
      </c>
      <c r="F49">
        <v>1</v>
      </c>
    </row>
    <row r="51" spans="2:6" x14ac:dyDescent="0.2">
      <c r="B51" t="s">
        <v>127</v>
      </c>
      <c r="D51">
        <v>16</v>
      </c>
      <c r="E51">
        <v>1</v>
      </c>
      <c r="F51">
        <v>0</v>
      </c>
    </row>
    <row r="52" spans="2:6" x14ac:dyDescent="0.2">
      <c r="B52" t="s">
        <v>7</v>
      </c>
      <c r="D52">
        <v>19</v>
      </c>
      <c r="E52">
        <v>12</v>
      </c>
      <c r="F52">
        <v>1</v>
      </c>
    </row>
    <row r="54" spans="2:6" x14ac:dyDescent="0.2">
      <c r="B54" t="s">
        <v>56</v>
      </c>
    </row>
    <row r="55" spans="2:6" x14ac:dyDescent="0.2">
      <c r="B55" t="s">
        <v>57</v>
      </c>
      <c r="D55">
        <v>73</v>
      </c>
      <c r="E55">
        <v>24</v>
      </c>
      <c r="F55">
        <v>8</v>
      </c>
    </row>
    <row r="56" spans="2:6" x14ac:dyDescent="0.2">
      <c r="B56" t="s">
        <v>58</v>
      </c>
      <c r="D56">
        <v>2</v>
      </c>
      <c r="E56">
        <v>2</v>
      </c>
      <c r="F56">
        <v>0</v>
      </c>
    </row>
    <row r="57" spans="2:6" x14ac:dyDescent="0.2">
      <c r="B57" t="s">
        <v>59</v>
      </c>
      <c r="D57">
        <v>2</v>
      </c>
      <c r="E57">
        <v>2</v>
      </c>
      <c r="F57">
        <v>0</v>
      </c>
    </row>
    <row r="59" spans="2:6" x14ac:dyDescent="0.2">
      <c r="B59" t="s">
        <v>60</v>
      </c>
    </row>
    <row r="60" spans="2:6" x14ac:dyDescent="0.2">
      <c r="B60" t="s">
        <v>61</v>
      </c>
      <c r="D60">
        <v>13</v>
      </c>
      <c r="E60">
        <v>7</v>
      </c>
      <c r="F60">
        <v>1</v>
      </c>
    </row>
    <row r="61" spans="2:6" x14ac:dyDescent="0.2">
      <c r="B61" t="s">
        <v>62</v>
      </c>
      <c r="D61">
        <v>7</v>
      </c>
      <c r="E61">
        <v>3</v>
      </c>
    </row>
    <row r="62" spans="2:6" x14ac:dyDescent="0.2">
      <c r="B62" t="s">
        <v>63</v>
      </c>
      <c r="D62">
        <v>31</v>
      </c>
      <c r="E62">
        <v>12</v>
      </c>
      <c r="F62">
        <v>2</v>
      </c>
    </row>
    <row r="63" spans="2:6" x14ac:dyDescent="0.2">
      <c r="B63" t="s">
        <v>64</v>
      </c>
      <c r="D63">
        <v>1</v>
      </c>
    </row>
    <row r="64" spans="2:6" x14ac:dyDescent="0.2">
      <c r="B64" t="s">
        <v>65</v>
      </c>
      <c r="D64">
        <v>8</v>
      </c>
      <c r="E64">
        <v>1</v>
      </c>
      <c r="F64">
        <v>1</v>
      </c>
    </row>
    <row r="65" spans="2:7" x14ac:dyDescent="0.2">
      <c r="B65" t="s">
        <v>66</v>
      </c>
      <c r="D65">
        <v>12</v>
      </c>
      <c r="E65">
        <v>2</v>
      </c>
    </row>
    <row r="66" spans="2:7" x14ac:dyDescent="0.2">
      <c r="B66" t="s">
        <v>67</v>
      </c>
      <c r="D66">
        <v>4</v>
      </c>
      <c r="E66">
        <v>2</v>
      </c>
      <c r="F66">
        <v>1</v>
      </c>
    </row>
    <row r="67" spans="2:7" x14ac:dyDescent="0.2">
      <c r="B67" t="s">
        <v>68</v>
      </c>
      <c r="D67">
        <v>1</v>
      </c>
    </row>
    <row r="68" spans="2:7" x14ac:dyDescent="0.2">
      <c r="B68" t="s">
        <v>128</v>
      </c>
      <c r="E68">
        <v>1</v>
      </c>
    </row>
    <row r="69" spans="2:7" x14ac:dyDescent="0.2">
      <c r="B69" t="s">
        <v>167</v>
      </c>
      <c r="F69">
        <v>3</v>
      </c>
    </row>
    <row r="71" spans="2:7" x14ac:dyDescent="0.2">
      <c r="B71" t="s">
        <v>69</v>
      </c>
    </row>
    <row r="72" spans="2:7" x14ac:dyDescent="0.2">
      <c r="C72" s="1">
        <v>2008</v>
      </c>
      <c r="D72" s="1">
        <v>2009</v>
      </c>
      <c r="E72" s="1">
        <v>2010</v>
      </c>
      <c r="F72" s="1">
        <v>2011</v>
      </c>
      <c r="G72" s="1"/>
    </row>
    <row r="73" spans="2:7" x14ac:dyDescent="0.2">
      <c r="B73" t="s">
        <v>70</v>
      </c>
      <c r="C73">
        <v>50</v>
      </c>
      <c r="D73">
        <v>61</v>
      </c>
      <c r="E73">
        <v>23</v>
      </c>
      <c r="F73">
        <v>7</v>
      </c>
    </row>
    <row r="74" spans="2:7" x14ac:dyDescent="0.2">
      <c r="B74" t="s">
        <v>71</v>
      </c>
      <c r="D74">
        <v>1</v>
      </c>
    </row>
    <row r="75" spans="2:7" x14ac:dyDescent="0.2">
      <c r="B75" t="s">
        <v>72</v>
      </c>
      <c r="C75">
        <v>1</v>
      </c>
      <c r="D75">
        <v>1</v>
      </c>
    </row>
    <row r="76" spans="2:7" x14ac:dyDescent="0.2">
      <c r="B76" t="s">
        <v>73</v>
      </c>
      <c r="C76">
        <v>2</v>
      </c>
      <c r="D76">
        <v>2</v>
      </c>
    </row>
    <row r="77" spans="2:7" x14ac:dyDescent="0.2">
      <c r="B77" t="s">
        <v>74</v>
      </c>
      <c r="D77">
        <v>1</v>
      </c>
    </row>
    <row r="78" spans="2:7" x14ac:dyDescent="0.2">
      <c r="B78" t="s">
        <v>75</v>
      </c>
      <c r="D78">
        <v>1</v>
      </c>
    </row>
    <row r="79" spans="2:7" x14ac:dyDescent="0.2">
      <c r="B79" t="s">
        <v>76</v>
      </c>
      <c r="D79">
        <v>1</v>
      </c>
    </row>
    <row r="80" spans="2:7" x14ac:dyDescent="0.2">
      <c r="B80" t="s">
        <v>77</v>
      </c>
      <c r="D80">
        <v>3</v>
      </c>
      <c r="E80">
        <v>1</v>
      </c>
    </row>
    <row r="81" spans="2:6" x14ac:dyDescent="0.2">
      <c r="B81" t="s">
        <v>78</v>
      </c>
      <c r="D81">
        <v>1</v>
      </c>
    </row>
    <row r="82" spans="2:6" x14ac:dyDescent="0.2">
      <c r="B82" t="s">
        <v>79</v>
      </c>
      <c r="D82">
        <v>1</v>
      </c>
      <c r="E82">
        <v>1</v>
      </c>
      <c r="F82">
        <v>1</v>
      </c>
    </row>
    <row r="83" spans="2:6" x14ac:dyDescent="0.2">
      <c r="B83" t="s">
        <v>80</v>
      </c>
      <c r="D83">
        <v>1</v>
      </c>
    </row>
    <row r="84" spans="2:6" x14ac:dyDescent="0.2">
      <c r="B84" t="s">
        <v>81</v>
      </c>
      <c r="D84">
        <v>1</v>
      </c>
    </row>
    <row r="85" spans="2:6" x14ac:dyDescent="0.2">
      <c r="B85" t="s">
        <v>82</v>
      </c>
      <c r="C85">
        <v>2</v>
      </c>
      <c r="D85">
        <v>1</v>
      </c>
    </row>
    <row r="86" spans="2:6" x14ac:dyDescent="0.2">
      <c r="B86" t="s">
        <v>83</v>
      </c>
      <c r="D86">
        <v>1</v>
      </c>
    </row>
    <row r="87" spans="2:6" x14ac:dyDescent="0.2">
      <c r="B87" t="s">
        <v>84</v>
      </c>
      <c r="C87">
        <v>1</v>
      </c>
    </row>
    <row r="88" spans="2:6" x14ac:dyDescent="0.2">
      <c r="B88" t="s">
        <v>85</v>
      </c>
      <c r="C88">
        <v>3</v>
      </c>
    </row>
    <row r="89" spans="2:6" x14ac:dyDescent="0.2">
      <c r="B89" t="s">
        <v>86</v>
      </c>
      <c r="C89">
        <v>2</v>
      </c>
      <c r="E89">
        <v>1</v>
      </c>
    </row>
    <row r="90" spans="2:6" x14ac:dyDescent="0.2">
      <c r="B90" t="s">
        <v>87</v>
      </c>
      <c r="C90">
        <v>1</v>
      </c>
    </row>
    <row r="91" spans="2:6" x14ac:dyDescent="0.2">
      <c r="B91" t="s">
        <v>88</v>
      </c>
      <c r="C91">
        <v>1</v>
      </c>
    </row>
    <row r="92" spans="2:6" x14ac:dyDescent="0.2">
      <c r="B92" t="s">
        <v>89</v>
      </c>
      <c r="C92">
        <v>1</v>
      </c>
    </row>
    <row r="93" spans="2:6" x14ac:dyDescent="0.2">
      <c r="B93" t="s">
        <v>90</v>
      </c>
      <c r="C93">
        <v>2</v>
      </c>
    </row>
    <row r="94" spans="2:6" x14ac:dyDescent="0.2">
      <c r="B94" t="s">
        <v>91</v>
      </c>
      <c r="C94">
        <v>2</v>
      </c>
    </row>
    <row r="95" spans="2:6" x14ac:dyDescent="0.2">
      <c r="B95" t="s">
        <v>126</v>
      </c>
      <c r="E95">
        <v>2</v>
      </c>
    </row>
    <row r="97" spans="2:7" x14ac:dyDescent="0.2">
      <c r="B97" t="s">
        <v>92</v>
      </c>
    </row>
    <row r="98" spans="2:7" x14ac:dyDescent="0.2">
      <c r="C98" s="1">
        <v>2008</v>
      </c>
      <c r="D98" s="1">
        <v>2009</v>
      </c>
      <c r="E98" s="1">
        <v>2010</v>
      </c>
      <c r="F98" s="1">
        <v>2011</v>
      </c>
      <c r="G98" s="1"/>
    </row>
    <row r="99" spans="2:7" x14ac:dyDescent="0.2">
      <c r="B99" t="s">
        <v>93</v>
      </c>
      <c r="C99">
        <v>20</v>
      </c>
      <c r="D99">
        <v>24</v>
      </c>
      <c r="E99">
        <v>10</v>
      </c>
      <c r="F99">
        <v>2</v>
      </c>
    </row>
    <row r="100" spans="2:7" x14ac:dyDescent="0.2">
      <c r="B100" t="s">
        <v>94</v>
      </c>
      <c r="C100">
        <v>9</v>
      </c>
      <c r="D100">
        <v>6</v>
      </c>
      <c r="E100">
        <v>3</v>
      </c>
      <c r="F100">
        <v>2</v>
      </c>
    </row>
    <row r="101" spans="2:7" x14ac:dyDescent="0.2">
      <c r="B101" t="s">
        <v>95</v>
      </c>
      <c r="C101">
        <v>10</v>
      </c>
      <c r="D101">
        <v>5</v>
      </c>
      <c r="E101">
        <v>0</v>
      </c>
      <c r="F101">
        <v>0</v>
      </c>
    </row>
    <row r="102" spans="2:7" x14ac:dyDescent="0.2">
      <c r="B102" t="s">
        <v>96</v>
      </c>
      <c r="C102">
        <v>8</v>
      </c>
      <c r="D102">
        <v>13</v>
      </c>
      <c r="E102">
        <v>3</v>
      </c>
      <c r="F102">
        <v>2</v>
      </c>
    </row>
    <row r="103" spans="2:7" x14ac:dyDescent="0.2">
      <c r="B103" t="s">
        <v>97</v>
      </c>
      <c r="C103">
        <v>2</v>
      </c>
      <c r="D103">
        <v>3</v>
      </c>
      <c r="E103">
        <v>0</v>
      </c>
      <c r="F103">
        <v>0</v>
      </c>
    </row>
    <row r="104" spans="2:7" x14ac:dyDescent="0.2">
      <c r="B104" t="s">
        <v>98</v>
      </c>
      <c r="C104">
        <v>6</v>
      </c>
      <c r="D104">
        <v>9</v>
      </c>
      <c r="E104">
        <v>3</v>
      </c>
      <c r="F104">
        <v>0</v>
      </c>
    </row>
    <row r="105" spans="2:7" x14ac:dyDescent="0.2">
      <c r="B105" t="s">
        <v>99</v>
      </c>
      <c r="C105">
        <v>11</v>
      </c>
      <c r="D105">
        <v>14</v>
      </c>
      <c r="E105">
        <v>5</v>
      </c>
      <c r="F105">
        <v>1</v>
      </c>
    </row>
    <row r="106" spans="2:7" x14ac:dyDescent="0.2">
      <c r="B106" t="s">
        <v>100</v>
      </c>
      <c r="C106">
        <v>0</v>
      </c>
      <c r="D106">
        <v>1</v>
      </c>
      <c r="E106">
        <v>2</v>
      </c>
      <c r="F106">
        <v>0</v>
      </c>
    </row>
    <row r="107" spans="2:7" x14ac:dyDescent="0.2">
      <c r="B107" t="s">
        <v>101</v>
      </c>
      <c r="C107">
        <v>1</v>
      </c>
      <c r="D107" s="10">
        <v>1</v>
      </c>
      <c r="E107">
        <v>0</v>
      </c>
      <c r="F107">
        <v>0</v>
      </c>
    </row>
    <row r="108" spans="2:7" x14ac:dyDescent="0.2">
      <c r="B108" t="s">
        <v>102</v>
      </c>
      <c r="C108">
        <v>1</v>
      </c>
      <c r="D108">
        <v>1</v>
      </c>
      <c r="E108">
        <v>2</v>
      </c>
      <c r="F108">
        <v>1</v>
      </c>
    </row>
    <row r="115" spans="2:5" ht="150.75" customHeight="1" x14ac:dyDescent="0.2">
      <c r="B115" s="5" t="s">
        <v>103</v>
      </c>
      <c r="E115" s="5"/>
    </row>
  </sheetData>
  <phoneticPr fontId="2"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pane xSplit="2" ySplit="6" topLeftCell="H7" activePane="bottomRight" state="frozen"/>
      <selection pane="topRight" activeCell="C1" sqref="C1"/>
      <selection pane="bottomLeft" activeCell="A7" sqref="A7"/>
      <selection pane="bottomRight" activeCell="Q7" sqref="Q7"/>
    </sheetView>
  </sheetViews>
  <sheetFormatPr baseColWidth="10" defaultRowHeight="12.75" x14ac:dyDescent="0.2"/>
  <cols>
    <col min="1" max="1" width="23.28515625" customWidth="1"/>
  </cols>
  <sheetData>
    <row r="1" spans="1:22" ht="25.5" x14ac:dyDescent="0.2">
      <c r="A1" s="8" t="s">
        <v>146</v>
      </c>
    </row>
    <row r="2" spans="1:22" x14ac:dyDescent="0.2">
      <c r="A2" s="8" t="s">
        <v>154</v>
      </c>
    </row>
    <row r="3" spans="1:22" ht="25.5" x14ac:dyDescent="0.2">
      <c r="A3" s="29" t="s">
        <v>122</v>
      </c>
    </row>
    <row r="6" spans="1:22" x14ac:dyDescent="0.2">
      <c r="C6" t="s">
        <v>104</v>
      </c>
      <c r="D6" t="s">
        <v>105</v>
      </c>
      <c r="E6" t="s">
        <v>106</v>
      </c>
      <c r="F6" t="s">
        <v>108</v>
      </c>
      <c r="G6" t="s">
        <v>109</v>
      </c>
      <c r="H6" t="s">
        <v>110</v>
      </c>
      <c r="I6" t="s">
        <v>112</v>
      </c>
      <c r="J6" t="s">
        <v>129</v>
      </c>
      <c r="K6" s="1" t="s">
        <v>113</v>
      </c>
      <c r="L6" s="3" t="s">
        <v>130</v>
      </c>
      <c r="M6" t="s">
        <v>114</v>
      </c>
      <c r="N6" t="s">
        <v>115</v>
      </c>
      <c r="O6" t="s">
        <v>116</v>
      </c>
      <c r="P6" t="s">
        <v>117</v>
      </c>
      <c r="Q6" s="1" t="s">
        <v>118</v>
      </c>
      <c r="R6" s="3" t="s">
        <v>107</v>
      </c>
      <c r="S6" s="3" t="s">
        <v>111</v>
      </c>
      <c r="T6" s="1" t="s">
        <v>119</v>
      </c>
      <c r="U6" s="1" t="s">
        <v>120</v>
      </c>
      <c r="V6" s="1" t="s">
        <v>121</v>
      </c>
    </row>
    <row r="7" spans="1:22" x14ac:dyDescent="0.2">
      <c r="B7" s="1">
        <v>1987</v>
      </c>
      <c r="C7" s="4">
        <v>6382</v>
      </c>
      <c r="D7" s="4">
        <v>10359</v>
      </c>
      <c r="E7" s="4">
        <v>2934</v>
      </c>
      <c r="F7" s="4">
        <v>10642</v>
      </c>
      <c r="G7" s="4">
        <v>7623</v>
      </c>
      <c r="H7" s="4">
        <v>2236</v>
      </c>
      <c r="I7" s="4">
        <v>2503</v>
      </c>
      <c r="J7" s="4">
        <v>21999</v>
      </c>
      <c r="K7" s="18">
        <v>356939</v>
      </c>
      <c r="L7" s="11">
        <v>9967</v>
      </c>
      <c r="M7" s="4">
        <v>4375</v>
      </c>
      <c r="N7" s="4">
        <v>6273</v>
      </c>
      <c r="O7">
        <v>458</v>
      </c>
      <c r="P7" s="17" t="s">
        <v>123</v>
      </c>
      <c r="Q7" s="11">
        <f t="shared" ref="Q7:Q14" si="0">SUM(C7:P7)</f>
        <v>442690</v>
      </c>
      <c r="R7" s="11">
        <v>9887</v>
      </c>
      <c r="S7" s="11">
        <v>12856</v>
      </c>
      <c r="T7" s="11">
        <v>745739</v>
      </c>
      <c r="U7" s="11">
        <v>4756705</v>
      </c>
      <c r="V7" s="11">
        <v>28442348</v>
      </c>
    </row>
    <row r="8" spans="1:22" x14ac:dyDescent="0.2">
      <c r="B8" s="1">
        <v>1991</v>
      </c>
      <c r="C8" s="4">
        <v>7658</v>
      </c>
      <c r="D8" s="4">
        <v>11075</v>
      </c>
      <c r="E8" s="4">
        <v>3114</v>
      </c>
      <c r="F8" s="4">
        <v>13128</v>
      </c>
      <c r="G8" s="4">
        <v>8472</v>
      </c>
      <c r="H8" s="4">
        <v>2356</v>
      </c>
      <c r="I8" s="4">
        <v>2509</v>
      </c>
      <c r="J8" s="4">
        <v>26802</v>
      </c>
      <c r="K8" s="18">
        <v>373154</v>
      </c>
      <c r="L8" s="11">
        <v>12446</v>
      </c>
      <c r="M8" s="11">
        <v>4632</v>
      </c>
      <c r="N8" s="4">
        <v>8291</v>
      </c>
      <c r="O8">
        <v>466</v>
      </c>
      <c r="P8" s="4">
        <v>15094</v>
      </c>
      <c r="Q8" s="11">
        <f t="shared" si="0"/>
        <v>489197</v>
      </c>
      <c r="R8" s="11">
        <v>10135</v>
      </c>
      <c r="S8" s="11">
        <v>13439</v>
      </c>
      <c r="T8" s="11">
        <v>811104</v>
      </c>
      <c r="U8" s="11">
        <v>5088978</v>
      </c>
      <c r="V8" s="11">
        <v>30223384</v>
      </c>
    </row>
    <row r="9" spans="1:22" x14ac:dyDescent="0.2">
      <c r="B9" s="1">
        <v>1995</v>
      </c>
      <c r="C9" s="4">
        <v>11205</v>
      </c>
      <c r="D9" s="4">
        <v>11995</v>
      </c>
      <c r="E9" s="4">
        <v>2943</v>
      </c>
      <c r="F9" s="4">
        <v>16610</v>
      </c>
      <c r="G9" s="4">
        <v>9263</v>
      </c>
      <c r="H9" s="4">
        <v>2480</v>
      </c>
      <c r="I9" s="4">
        <v>2501</v>
      </c>
      <c r="J9" s="4">
        <v>30183</v>
      </c>
      <c r="K9" s="18">
        <v>416780</v>
      </c>
      <c r="L9" s="11">
        <v>16419</v>
      </c>
      <c r="M9" s="4">
        <v>4937</v>
      </c>
      <c r="N9" s="4">
        <v>13105</v>
      </c>
      <c r="O9">
        <v>483</v>
      </c>
      <c r="P9" s="4">
        <v>22180</v>
      </c>
      <c r="Q9" s="11">
        <f t="shared" si="0"/>
        <v>561084</v>
      </c>
      <c r="R9" s="11">
        <v>10010</v>
      </c>
      <c r="S9" s="11">
        <v>14793</v>
      </c>
      <c r="T9" s="11">
        <v>901395</v>
      </c>
      <c r="U9" s="11">
        <v>5478966</v>
      </c>
      <c r="V9" s="11">
        <v>31953812</v>
      </c>
    </row>
    <row r="10" spans="1:22" x14ac:dyDescent="0.2">
      <c r="B10" s="1">
        <v>1999</v>
      </c>
      <c r="C10" s="4">
        <v>15835</v>
      </c>
      <c r="D10" s="4">
        <v>13121</v>
      </c>
      <c r="E10" s="4">
        <v>3265</v>
      </c>
      <c r="F10" s="4">
        <v>22037</v>
      </c>
      <c r="G10" s="4">
        <v>10364</v>
      </c>
      <c r="H10" s="4">
        <v>2510</v>
      </c>
      <c r="I10" s="4">
        <v>2594</v>
      </c>
      <c r="J10" s="4">
        <v>34940</v>
      </c>
      <c r="K10" s="18">
        <v>446762</v>
      </c>
      <c r="L10" s="11">
        <v>22656</v>
      </c>
      <c r="M10" s="11">
        <v>5265</v>
      </c>
      <c r="N10" s="4">
        <v>17542</v>
      </c>
      <c r="O10">
        <v>514</v>
      </c>
      <c r="P10" s="4">
        <v>28193</v>
      </c>
      <c r="Q10" s="11">
        <f t="shared" si="0"/>
        <v>625598</v>
      </c>
      <c r="R10" s="11">
        <v>10182</v>
      </c>
      <c r="S10" s="11">
        <v>16439</v>
      </c>
      <c r="T10" s="11">
        <v>1002438</v>
      </c>
      <c r="U10" s="11">
        <v>5834030</v>
      </c>
      <c r="V10" s="11">
        <v>33585957</v>
      </c>
    </row>
    <row r="11" spans="1:22" x14ac:dyDescent="0.2">
      <c r="B11" s="1">
        <v>2003</v>
      </c>
      <c r="C11" s="4">
        <v>18833</v>
      </c>
      <c r="D11" s="4">
        <v>13489</v>
      </c>
      <c r="E11" s="4">
        <v>3363</v>
      </c>
      <c r="F11" s="4">
        <v>25824</v>
      </c>
      <c r="G11" s="4">
        <v>11368</v>
      </c>
      <c r="H11" s="4">
        <v>2493</v>
      </c>
      <c r="I11" s="4">
        <v>2601</v>
      </c>
      <c r="J11" s="4">
        <v>37741</v>
      </c>
      <c r="K11" s="18">
        <v>436667</v>
      </c>
      <c r="L11" s="11">
        <v>26623</v>
      </c>
      <c r="M11" s="4">
        <v>5526</v>
      </c>
      <c r="N11" s="4">
        <v>21467</v>
      </c>
      <c r="O11">
        <v>535</v>
      </c>
      <c r="P11" s="4">
        <v>32990</v>
      </c>
      <c r="Q11" s="11">
        <f t="shared" si="0"/>
        <v>639520</v>
      </c>
      <c r="R11" s="11">
        <v>10239</v>
      </c>
      <c r="S11" s="11">
        <v>14446</v>
      </c>
      <c r="T11" s="4">
        <v>1033989</v>
      </c>
      <c r="U11" s="4">
        <v>5983882</v>
      </c>
      <c r="V11" s="4">
        <v>34386462</v>
      </c>
    </row>
    <row r="12" spans="1:22" x14ac:dyDescent="0.2">
      <c r="B12" s="1">
        <v>2007</v>
      </c>
      <c r="C12" s="4">
        <v>22976</v>
      </c>
      <c r="D12" s="4">
        <v>13998</v>
      </c>
      <c r="E12" s="4">
        <v>3258</v>
      </c>
      <c r="F12" s="4">
        <v>32083</v>
      </c>
      <c r="G12" s="4">
        <v>13895</v>
      </c>
      <c r="H12" s="4">
        <v>2773</v>
      </c>
      <c r="I12" s="4">
        <v>2700</v>
      </c>
      <c r="J12" s="4">
        <v>41444</v>
      </c>
      <c r="K12" s="18">
        <v>437830</v>
      </c>
      <c r="L12" s="11">
        <v>33220</v>
      </c>
      <c r="M12" s="4">
        <v>6169</v>
      </c>
      <c r="N12" s="4">
        <v>26349</v>
      </c>
      <c r="O12">
        <v>578</v>
      </c>
      <c r="P12" s="4">
        <v>38633</v>
      </c>
      <c r="Q12" s="11">
        <f t="shared" si="0"/>
        <v>675906</v>
      </c>
      <c r="R12" s="11">
        <v>10241</v>
      </c>
      <c r="S12" s="11">
        <v>14193</v>
      </c>
      <c r="T12" s="4">
        <v>1096182</v>
      </c>
      <c r="U12" s="4">
        <v>6247815</v>
      </c>
      <c r="V12" s="4">
        <v>35153752</v>
      </c>
    </row>
    <row r="13" spans="1:22" x14ac:dyDescent="0.2">
      <c r="B13" s="1">
        <v>2011</v>
      </c>
      <c r="C13" s="4">
        <v>26160</v>
      </c>
      <c r="D13" s="4">
        <v>14524</v>
      </c>
      <c r="E13" s="4">
        <v>3170</v>
      </c>
      <c r="F13" s="4">
        <v>37220</v>
      </c>
      <c r="G13" s="4">
        <v>16363</v>
      </c>
      <c r="H13" s="4">
        <v>2925</v>
      </c>
      <c r="I13" s="4">
        <v>2702</v>
      </c>
      <c r="J13" s="4">
        <v>43104</v>
      </c>
      <c r="K13" s="18">
        <v>420672</v>
      </c>
      <c r="L13" s="4">
        <v>38464</v>
      </c>
      <c r="M13" s="4">
        <v>6695</v>
      </c>
      <c r="N13" s="4">
        <v>29547</v>
      </c>
      <c r="O13" s="4">
        <v>624</v>
      </c>
      <c r="P13" s="4">
        <v>42974</v>
      </c>
      <c r="Q13" s="11">
        <f t="shared" si="0"/>
        <v>685144</v>
      </c>
      <c r="R13" s="4">
        <v>10138</v>
      </c>
      <c r="S13" s="4">
        <v>14469</v>
      </c>
      <c r="T13" s="4">
        <v>1116437</v>
      </c>
      <c r="U13" s="4">
        <v>6278526</v>
      </c>
      <c r="V13" s="4">
        <v>34682112</v>
      </c>
    </row>
    <row r="14" spans="1:22" x14ac:dyDescent="0.2">
      <c r="B14" s="1">
        <v>2015</v>
      </c>
      <c r="C14" s="4">
        <v>27925</v>
      </c>
      <c r="D14" s="4">
        <v>14968</v>
      </c>
      <c r="E14" s="4">
        <v>3090</v>
      </c>
      <c r="F14" s="4">
        <v>42091</v>
      </c>
      <c r="G14" s="4">
        <v>17688</v>
      </c>
      <c r="H14" s="4">
        <v>2742</v>
      </c>
      <c r="I14" s="4">
        <v>2629</v>
      </c>
      <c r="J14" s="4">
        <v>45481</v>
      </c>
      <c r="K14" s="18">
        <v>425319</v>
      </c>
      <c r="L14" s="4">
        <v>42821</v>
      </c>
      <c r="M14" s="4">
        <v>6841</v>
      </c>
      <c r="N14" s="4">
        <v>31803</v>
      </c>
      <c r="O14" s="4">
        <v>586</v>
      </c>
      <c r="P14" s="4">
        <v>45200</v>
      </c>
      <c r="Q14" s="11">
        <f t="shared" si="0"/>
        <v>709184</v>
      </c>
      <c r="R14" s="4">
        <v>10045</v>
      </c>
      <c r="S14" s="4">
        <v>14516</v>
      </c>
      <c r="T14" s="4">
        <v>1150613</v>
      </c>
      <c r="U14" s="4">
        <v>6369118</v>
      </c>
      <c r="V14" s="4">
        <v>36017933</v>
      </c>
    </row>
    <row r="17" spans="4:8" x14ac:dyDescent="0.2">
      <c r="E17" s="4"/>
    </row>
    <row r="18" spans="4:8" x14ac:dyDescent="0.2">
      <c r="D18" s="4"/>
      <c r="E18" s="4"/>
      <c r="F18" s="4"/>
      <c r="G18" s="28"/>
    </row>
    <row r="19" spans="4:8" x14ac:dyDescent="0.2">
      <c r="D19" s="4"/>
      <c r="E19" s="4"/>
      <c r="F19" s="4"/>
      <c r="G19" s="28"/>
      <c r="H19" s="28"/>
    </row>
    <row r="20" spans="4:8" x14ac:dyDescent="0.2">
      <c r="D20" s="4"/>
      <c r="E20" s="4"/>
      <c r="F20" s="28"/>
      <c r="G20" s="28"/>
      <c r="H20" s="28"/>
    </row>
    <row r="21" spans="4:8" x14ac:dyDescent="0.2">
      <c r="D21" s="4"/>
      <c r="E21" s="4"/>
      <c r="F21" s="28"/>
      <c r="G21" s="28"/>
      <c r="H21" s="28"/>
    </row>
    <row r="22" spans="4:8" x14ac:dyDescent="0.2">
      <c r="D22" s="4"/>
      <c r="E22" s="4"/>
      <c r="F22" s="28"/>
      <c r="G22" s="28"/>
      <c r="H22" s="28"/>
    </row>
    <row r="23" spans="4:8" x14ac:dyDescent="0.2">
      <c r="F23" s="28"/>
    </row>
    <row r="28" spans="4:8" x14ac:dyDescent="0.2">
      <c r="F28" s="4"/>
    </row>
    <row r="29" spans="4:8" x14ac:dyDescent="0.2">
      <c r="F29" s="4"/>
      <c r="G29" s="28"/>
    </row>
    <row r="30" spans="4:8" x14ac:dyDescent="0.2">
      <c r="F30" s="4"/>
      <c r="G30" s="28"/>
    </row>
    <row r="31" spans="4:8" x14ac:dyDescent="0.2">
      <c r="G31" s="28"/>
    </row>
    <row r="32" spans="4:8" x14ac:dyDescent="0.2">
      <c r="G32" s="28"/>
    </row>
  </sheetData>
  <phoneticPr fontId="2"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workbookViewId="0">
      <pane xSplit="2" ySplit="6" topLeftCell="C7" activePane="bottomRight" state="frozen"/>
      <selection pane="topRight" activeCell="C1" sqref="C1"/>
      <selection pane="bottomLeft" activeCell="A7" sqref="A7"/>
      <selection pane="bottomRight" activeCell="E11" sqref="E11"/>
    </sheetView>
  </sheetViews>
  <sheetFormatPr baseColWidth="10" defaultRowHeight="12.75" x14ac:dyDescent="0.2"/>
  <cols>
    <col min="1" max="1" width="25.85546875" bestFit="1" customWidth="1"/>
  </cols>
  <sheetData>
    <row r="1" spans="1:22" x14ac:dyDescent="0.2">
      <c r="A1" s="3" t="s">
        <v>155</v>
      </c>
    </row>
    <row r="2" spans="1:22" x14ac:dyDescent="0.2">
      <c r="A2" s="3" t="s">
        <v>156</v>
      </c>
    </row>
    <row r="3" spans="1:22" x14ac:dyDescent="0.2">
      <c r="A3" s="15" t="s">
        <v>122</v>
      </c>
    </row>
    <row r="6" spans="1:22" x14ac:dyDescent="0.2">
      <c r="C6" t="s">
        <v>104</v>
      </c>
      <c r="D6" t="s">
        <v>105</v>
      </c>
      <c r="E6" t="s">
        <v>106</v>
      </c>
      <c r="F6" t="s">
        <v>108</v>
      </c>
      <c r="G6" t="s">
        <v>109</v>
      </c>
      <c r="H6" t="s">
        <v>110</v>
      </c>
      <c r="I6" t="s">
        <v>112</v>
      </c>
      <c r="J6" t="s">
        <v>129</v>
      </c>
      <c r="K6" s="1" t="s">
        <v>113</v>
      </c>
      <c r="L6" s="3" t="s">
        <v>130</v>
      </c>
      <c r="M6" t="s">
        <v>114</v>
      </c>
      <c r="N6" t="s">
        <v>115</v>
      </c>
      <c r="O6" t="s">
        <v>116</v>
      </c>
      <c r="P6" t="s">
        <v>117</v>
      </c>
      <c r="Q6" s="1" t="s">
        <v>118</v>
      </c>
      <c r="R6" s="3" t="s">
        <v>107</v>
      </c>
      <c r="S6" s="3" t="s">
        <v>111</v>
      </c>
      <c r="T6" s="1" t="s">
        <v>119</v>
      </c>
      <c r="U6" s="1" t="s">
        <v>120</v>
      </c>
      <c r="V6" s="1" t="s">
        <v>121</v>
      </c>
    </row>
    <row r="7" spans="1:22" x14ac:dyDescent="0.2">
      <c r="B7" s="1">
        <v>1987</v>
      </c>
      <c r="C7" s="4">
        <v>4517</v>
      </c>
      <c r="D7" s="4">
        <v>7415</v>
      </c>
      <c r="E7" s="4">
        <v>1913</v>
      </c>
      <c r="F7" s="4">
        <v>6850</v>
      </c>
      <c r="G7" s="4">
        <v>5258</v>
      </c>
      <c r="H7" s="4">
        <v>1803</v>
      </c>
      <c r="I7" s="4">
        <v>1743</v>
      </c>
      <c r="J7" s="4">
        <v>14137</v>
      </c>
      <c r="K7" s="18">
        <v>200700</v>
      </c>
      <c r="L7" s="11">
        <v>6686</v>
      </c>
      <c r="M7" s="4">
        <v>3374</v>
      </c>
      <c r="N7" s="4">
        <v>4662</v>
      </c>
      <c r="O7">
        <v>371</v>
      </c>
      <c r="P7" s="17" t="s">
        <v>123</v>
      </c>
      <c r="Q7" s="11">
        <f t="shared" ref="Q7:Q14" si="0">SUM(C7:P7)</f>
        <v>259429</v>
      </c>
      <c r="R7" s="11">
        <v>6397</v>
      </c>
      <c r="S7" s="11">
        <v>6897</v>
      </c>
      <c r="T7" s="11">
        <v>462520</v>
      </c>
      <c r="U7" s="11">
        <v>3170896</v>
      </c>
      <c r="V7" s="11">
        <v>19744334</v>
      </c>
    </row>
    <row r="8" spans="1:22" x14ac:dyDescent="0.2">
      <c r="B8" s="1">
        <v>1991</v>
      </c>
      <c r="C8" s="4">
        <v>4903</v>
      </c>
      <c r="D8" s="4">
        <v>7688</v>
      </c>
      <c r="E8" s="4">
        <v>2128</v>
      </c>
      <c r="F8" s="4">
        <v>7415</v>
      </c>
      <c r="G8" s="4">
        <v>5509</v>
      </c>
      <c r="H8" s="4">
        <v>1949</v>
      </c>
      <c r="I8" s="4">
        <v>1673</v>
      </c>
      <c r="J8" s="4">
        <v>15888</v>
      </c>
      <c r="K8" s="18">
        <v>178516</v>
      </c>
      <c r="L8" s="11">
        <v>7452</v>
      </c>
      <c r="M8" s="11">
        <v>3491</v>
      </c>
      <c r="N8" s="4">
        <v>5657</v>
      </c>
      <c r="O8">
        <v>354</v>
      </c>
      <c r="P8" s="4">
        <v>8795</v>
      </c>
      <c r="Q8" s="11">
        <f t="shared" si="0"/>
        <v>251418</v>
      </c>
      <c r="R8" s="11">
        <v>6711</v>
      </c>
      <c r="S8" s="11">
        <v>6838</v>
      </c>
      <c r="T8" s="11">
        <v>470031</v>
      </c>
      <c r="U8" s="11">
        <v>3112125</v>
      </c>
      <c r="V8" s="11">
        <v>18973514</v>
      </c>
    </row>
    <row r="9" spans="1:22" x14ac:dyDescent="0.2">
      <c r="B9" s="1">
        <v>1995</v>
      </c>
      <c r="C9" s="4">
        <v>7591</v>
      </c>
      <c r="D9" s="4">
        <v>8155</v>
      </c>
      <c r="E9" s="4">
        <v>2266</v>
      </c>
      <c r="F9" s="4">
        <v>11495</v>
      </c>
      <c r="G9" s="4">
        <v>6253</v>
      </c>
      <c r="H9" s="4">
        <v>2104</v>
      </c>
      <c r="I9" s="4">
        <v>1949</v>
      </c>
      <c r="J9" s="4">
        <v>21246</v>
      </c>
      <c r="K9" s="18">
        <v>269986</v>
      </c>
      <c r="L9" s="11">
        <v>11202</v>
      </c>
      <c r="M9" s="4">
        <v>3757</v>
      </c>
      <c r="N9" s="4">
        <v>9548</v>
      </c>
      <c r="O9">
        <v>410</v>
      </c>
      <c r="P9" s="4">
        <v>14338</v>
      </c>
      <c r="Q9" s="11">
        <f t="shared" si="0"/>
        <v>370300</v>
      </c>
      <c r="R9" s="11">
        <v>7904</v>
      </c>
      <c r="S9" s="11">
        <v>8287</v>
      </c>
      <c r="T9" s="11">
        <v>621212</v>
      </c>
      <c r="U9" s="11">
        <v>3770034</v>
      </c>
      <c r="V9" s="11">
        <v>22324852</v>
      </c>
    </row>
    <row r="10" spans="1:22" x14ac:dyDescent="0.2">
      <c r="B10" s="1">
        <v>1999</v>
      </c>
      <c r="C10" s="4">
        <v>9420</v>
      </c>
      <c r="D10" s="4">
        <v>9105</v>
      </c>
      <c r="E10" s="4">
        <v>2342</v>
      </c>
      <c r="F10" s="4">
        <v>12868</v>
      </c>
      <c r="G10" s="4">
        <v>6864</v>
      </c>
      <c r="H10" s="4">
        <v>1993</v>
      </c>
      <c r="I10" s="4">
        <v>1824</v>
      </c>
      <c r="J10" s="4">
        <v>22714</v>
      </c>
      <c r="K10" s="18">
        <v>234187</v>
      </c>
      <c r="L10" s="11">
        <v>14300</v>
      </c>
      <c r="M10" s="11">
        <v>3898</v>
      </c>
      <c r="N10" s="4">
        <v>11028</v>
      </c>
      <c r="O10">
        <v>444</v>
      </c>
      <c r="P10" s="4">
        <v>15512</v>
      </c>
      <c r="Q10" s="11">
        <f t="shared" si="0"/>
        <v>346499</v>
      </c>
      <c r="R10" s="11">
        <v>7578</v>
      </c>
      <c r="S10" s="11">
        <v>8342</v>
      </c>
      <c r="T10" s="11">
        <v>608575</v>
      </c>
      <c r="U10" s="11">
        <v>3771176</v>
      </c>
      <c r="V10" s="11">
        <v>21491984</v>
      </c>
    </row>
    <row r="11" spans="1:22" x14ac:dyDescent="0.2">
      <c r="B11" s="1">
        <v>2003</v>
      </c>
      <c r="C11" s="4">
        <v>11039</v>
      </c>
      <c r="D11" s="4">
        <v>10056</v>
      </c>
      <c r="E11" s="4">
        <v>2321</v>
      </c>
      <c r="F11" s="4">
        <v>14462</v>
      </c>
      <c r="G11" s="4">
        <v>7411</v>
      </c>
      <c r="H11" s="4">
        <v>1900</v>
      </c>
      <c r="I11" s="4">
        <v>1909</v>
      </c>
      <c r="J11" s="4">
        <v>24272</v>
      </c>
      <c r="K11" s="18">
        <v>245729</v>
      </c>
      <c r="L11" s="11">
        <v>16450</v>
      </c>
      <c r="M11" s="4">
        <v>3775</v>
      </c>
      <c r="N11" s="4">
        <v>13986</v>
      </c>
      <c r="O11">
        <v>456</v>
      </c>
      <c r="P11" s="4">
        <v>18812</v>
      </c>
      <c r="Q11" s="11">
        <f t="shared" si="0"/>
        <v>372578</v>
      </c>
      <c r="R11" s="11">
        <v>7557</v>
      </c>
      <c r="S11" s="11">
        <v>9302</v>
      </c>
      <c r="T11" s="11">
        <v>644701</v>
      </c>
      <c r="U11" s="11">
        <v>3923825</v>
      </c>
      <c r="V11" s="11">
        <v>23270072</v>
      </c>
    </row>
    <row r="12" spans="1:22" x14ac:dyDescent="0.2">
      <c r="B12" s="1">
        <v>2007</v>
      </c>
      <c r="C12" s="4">
        <v>12613</v>
      </c>
      <c r="D12" s="4">
        <v>9954</v>
      </c>
      <c r="E12" s="4">
        <v>2102</v>
      </c>
      <c r="F12" s="4">
        <v>17485</v>
      </c>
      <c r="G12" s="4">
        <v>8148</v>
      </c>
      <c r="H12" s="4">
        <v>2135</v>
      </c>
      <c r="I12" s="4">
        <v>1912</v>
      </c>
      <c r="J12" s="4">
        <v>23481</v>
      </c>
      <c r="K12" s="18">
        <v>219640</v>
      </c>
      <c r="L12" s="11">
        <v>17989</v>
      </c>
      <c r="M12" s="4">
        <v>4338</v>
      </c>
      <c r="N12" s="4">
        <v>15249</v>
      </c>
      <c r="O12">
        <v>500</v>
      </c>
      <c r="P12" s="4">
        <v>19605</v>
      </c>
      <c r="Q12" s="11">
        <f t="shared" si="0"/>
        <v>355151</v>
      </c>
      <c r="R12" s="11">
        <v>7226</v>
      </c>
      <c r="S12" s="11">
        <v>9886</v>
      </c>
      <c r="T12" s="11">
        <v>635153</v>
      </c>
      <c r="U12" s="11">
        <v>3849899</v>
      </c>
      <c r="V12" s="11">
        <v>22243377</v>
      </c>
    </row>
    <row r="13" spans="1:22" x14ac:dyDescent="0.2">
      <c r="B13" s="1">
        <v>2011</v>
      </c>
      <c r="C13" s="4">
        <v>15252</v>
      </c>
      <c r="D13" s="4">
        <v>9975</v>
      </c>
      <c r="E13" s="4">
        <v>2383</v>
      </c>
      <c r="F13" s="4">
        <v>21018</v>
      </c>
      <c r="G13" s="4">
        <v>9697</v>
      </c>
      <c r="H13" s="4">
        <v>2340</v>
      </c>
      <c r="I13" s="4">
        <v>1991</v>
      </c>
      <c r="J13" s="4">
        <v>25144</v>
      </c>
      <c r="K13" s="18">
        <v>233857</v>
      </c>
      <c r="L13" s="4">
        <v>22676</v>
      </c>
      <c r="M13" s="4">
        <v>4800</v>
      </c>
      <c r="N13" s="4">
        <v>18111</v>
      </c>
      <c r="O13" s="4">
        <v>564</v>
      </c>
      <c r="P13" s="4">
        <v>23490</v>
      </c>
      <c r="Q13" s="11">
        <f t="shared" si="0"/>
        <v>391298</v>
      </c>
      <c r="R13" s="4">
        <v>7496</v>
      </c>
      <c r="S13" s="4">
        <v>10648</v>
      </c>
      <c r="T13" s="4">
        <v>685018</v>
      </c>
      <c r="U13" s="4">
        <v>4133768</v>
      </c>
      <c r="V13" s="4">
        <v>22971350</v>
      </c>
    </row>
    <row r="14" spans="1:22" x14ac:dyDescent="0.2">
      <c r="B14" s="1">
        <v>2015</v>
      </c>
      <c r="C14" s="4">
        <v>15379</v>
      </c>
      <c r="D14" s="4">
        <v>9502</v>
      </c>
      <c r="E14" s="4">
        <v>2018</v>
      </c>
      <c r="F14" s="4">
        <v>20961</v>
      </c>
      <c r="G14" s="4">
        <v>9417</v>
      </c>
      <c r="H14" s="4">
        <v>2011</v>
      </c>
      <c r="I14" s="4">
        <v>1749</v>
      </c>
      <c r="J14" s="4">
        <v>23699</v>
      </c>
      <c r="K14" s="18">
        <v>229872</v>
      </c>
      <c r="L14" s="4">
        <v>23352</v>
      </c>
      <c r="M14" s="4">
        <v>4687</v>
      </c>
      <c r="N14" s="4">
        <v>17918</v>
      </c>
      <c r="O14" s="4">
        <v>494</v>
      </c>
      <c r="P14" s="4">
        <v>24932</v>
      </c>
      <c r="Q14" s="11">
        <f t="shared" si="0"/>
        <v>385991</v>
      </c>
      <c r="R14" s="4">
        <v>6515</v>
      </c>
      <c r="S14" s="4">
        <v>9390</v>
      </c>
      <c r="T14" s="4">
        <v>663261</v>
      </c>
      <c r="U14" s="4">
        <v>3892170</v>
      </c>
      <c r="V14" s="4">
        <v>22746489</v>
      </c>
    </row>
    <row r="20" spans="4:5" x14ac:dyDescent="0.2">
      <c r="D20" s="4"/>
      <c r="E20" s="28"/>
    </row>
    <row r="21" spans="4:5" x14ac:dyDescent="0.2">
      <c r="E21" s="28"/>
    </row>
    <row r="22" spans="4:5" x14ac:dyDescent="0.2">
      <c r="E22" s="28"/>
    </row>
    <row r="23" spans="4:5" x14ac:dyDescent="0.2">
      <c r="E23" s="28"/>
    </row>
  </sheetData>
  <phoneticPr fontId="2" type="noConversion"/>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pane xSplit="2" ySplit="6" topLeftCell="L7" activePane="bottomRight" state="frozen"/>
      <selection pane="topRight" activeCell="C1" sqref="C1"/>
      <selection pane="bottomLeft" activeCell="A7" sqref="A7"/>
      <selection pane="bottomRight" activeCell="V16" sqref="V16"/>
    </sheetView>
  </sheetViews>
  <sheetFormatPr baseColWidth="10" defaultRowHeight="12.75" x14ac:dyDescent="0.2"/>
  <cols>
    <col min="1" max="1" width="30.42578125" customWidth="1"/>
  </cols>
  <sheetData>
    <row r="1" spans="1:22" ht="25.5" x14ac:dyDescent="0.2">
      <c r="A1" s="8" t="s">
        <v>147</v>
      </c>
    </row>
    <row r="2" spans="1:22" x14ac:dyDescent="0.2">
      <c r="A2" s="8" t="s">
        <v>157</v>
      </c>
    </row>
    <row r="3" spans="1:22" x14ac:dyDescent="0.2">
      <c r="A3" s="29" t="s">
        <v>122</v>
      </c>
    </row>
    <row r="6" spans="1:22" x14ac:dyDescent="0.2">
      <c r="C6" t="s">
        <v>104</v>
      </c>
      <c r="D6" t="s">
        <v>105</v>
      </c>
      <c r="E6" t="s">
        <v>106</v>
      </c>
      <c r="F6" t="s">
        <v>108</v>
      </c>
      <c r="G6" t="s">
        <v>109</v>
      </c>
      <c r="H6" t="s">
        <v>110</v>
      </c>
      <c r="I6" t="s">
        <v>112</v>
      </c>
      <c r="J6" t="s">
        <v>129</v>
      </c>
      <c r="K6" s="1" t="s">
        <v>113</v>
      </c>
      <c r="L6" s="3" t="s">
        <v>130</v>
      </c>
      <c r="M6" t="s">
        <v>114</v>
      </c>
      <c r="N6" t="s">
        <v>115</v>
      </c>
      <c r="O6" t="s">
        <v>116</v>
      </c>
      <c r="P6" t="s">
        <v>117</v>
      </c>
      <c r="Q6" s="1" t="s">
        <v>118</v>
      </c>
      <c r="R6" s="3" t="s">
        <v>107</v>
      </c>
      <c r="S6" s="3" t="s">
        <v>111</v>
      </c>
      <c r="T6" s="1" t="s">
        <v>119</v>
      </c>
      <c r="U6" s="1" t="s">
        <v>120</v>
      </c>
      <c r="V6" s="1" t="s">
        <v>121</v>
      </c>
    </row>
    <row r="7" spans="1:22" x14ac:dyDescent="0.2">
      <c r="B7" s="1">
        <v>1987</v>
      </c>
      <c r="C7" s="16">
        <f>'Nº votantes'!C7/'Censo electoral'!C7*100</f>
        <v>70.77718583516139</v>
      </c>
      <c r="D7" s="16">
        <f>'Nº votantes'!D7/'Censo electoral'!D7*100</f>
        <v>71.580268365672367</v>
      </c>
      <c r="E7" s="16">
        <f>'Nº votantes'!E7/'Censo electoral'!E7*100</f>
        <v>65.201090661213357</v>
      </c>
      <c r="F7" s="16">
        <f>'Nº votantes'!F7/'Censo electoral'!F7*100</f>
        <v>64.36760007517384</v>
      </c>
      <c r="G7" s="16">
        <f>'Nº votantes'!G7/'Censo electoral'!G7*100</f>
        <v>68.975468975468985</v>
      </c>
      <c r="H7" s="16">
        <f>'Nº votantes'!H7/'Censo electoral'!H7*100</f>
        <v>80.635062611806802</v>
      </c>
      <c r="I7" s="16">
        <f>'Nº votantes'!I7/'Censo electoral'!I7*100</f>
        <v>69.636436276468245</v>
      </c>
      <c r="J7" s="16">
        <f>'Nº votantes'!J7/'Censo electoral'!J7*100</f>
        <v>64.26201190963225</v>
      </c>
      <c r="K7" s="16">
        <f>'Nº votantes'!K7/'Censo electoral'!K7*100</f>
        <v>56.22809499662408</v>
      </c>
      <c r="L7" s="16">
        <f>'Nº votantes'!L7/'Censo electoral'!L7*100</f>
        <v>67.08136851610314</v>
      </c>
      <c r="M7" s="16">
        <f>'Nº votantes'!M7/'Censo electoral'!M7*100</f>
        <v>77.12</v>
      </c>
      <c r="N7" s="16">
        <f>'Nº votantes'!N7/'Censo electoral'!N7*100</f>
        <v>74.318507890961257</v>
      </c>
      <c r="O7" s="16">
        <f>'Nº votantes'!O7/'Censo electoral'!O7*100</f>
        <v>81.004366812227062</v>
      </c>
      <c r="P7" s="21" t="s">
        <v>123</v>
      </c>
      <c r="Q7" s="16">
        <f>'Nº votantes'!Q7/'Censo electoral'!Q7*100</f>
        <v>58.602859789017145</v>
      </c>
      <c r="R7" s="16">
        <f>'Nº votantes'!R7/'Censo electoral'!R7*100</f>
        <v>64.701122686355816</v>
      </c>
      <c r="S7" s="16">
        <f>'Nº votantes'!S7/'Censo electoral'!S7*100</f>
        <v>53.648102053515871</v>
      </c>
      <c r="T7" s="16">
        <f>'Nº votantes'!T7/'Censo electoral'!T7*100</f>
        <v>62.021699280847585</v>
      </c>
      <c r="U7" s="16">
        <f>'Nº votantes'!U7/'Censo electoral'!U7*100</f>
        <v>66.661607141918623</v>
      </c>
      <c r="V7" s="16">
        <f>'Nº votantes'!V7/'Censo electoral'!V7*100</f>
        <v>69.418790600550977</v>
      </c>
    </row>
    <row r="8" spans="1:22" x14ac:dyDescent="0.2">
      <c r="B8" s="1">
        <v>1991</v>
      </c>
      <c r="C8" s="16">
        <f>'Nº votantes'!C8/'Censo electoral'!C8*100</f>
        <v>64.02454949072866</v>
      </c>
      <c r="D8" s="16">
        <f>'Nº votantes'!D8/'Censo electoral'!D8*100</f>
        <v>69.417607223476296</v>
      </c>
      <c r="E8" s="16">
        <f>'Nº votantes'!E8/'Censo electoral'!E8*100</f>
        <v>68.336544637122671</v>
      </c>
      <c r="F8" s="16">
        <f>'Nº votantes'!F8/'Censo electoral'!F8*100</f>
        <v>56.482327848872636</v>
      </c>
      <c r="G8" s="16">
        <f>'Nº votantes'!G8/'Censo electoral'!G8*100</f>
        <v>65.025967894239841</v>
      </c>
      <c r="H8" s="16">
        <f>'Nº votantes'!H8/'Censo electoral'!H8*100</f>
        <v>82.724957555178264</v>
      </c>
      <c r="I8" s="16">
        <f>'Nº votantes'!I8/'Censo electoral'!I8*100</f>
        <v>66.679952172180151</v>
      </c>
      <c r="J8" s="16">
        <f>'Nº votantes'!J8/'Censo electoral'!J8*100</f>
        <v>59.279158271770761</v>
      </c>
      <c r="K8" s="16">
        <f>'Nº votantes'!K8/'Censo electoral'!K8*100</f>
        <v>47.839765887542406</v>
      </c>
      <c r="L8" s="16">
        <f>'Nº votantes'!L8/'Censo electoral'!L8*100</f>
        <v>59.874658524827254</v>
      </c>
      <c r="M8" s="16">
        <f>'Nº votantes'!M8/'Censo electoral'!M8*100</f>
        <v>75.367012089810018</v>
      </c>
      <c r="N8" s="16">
        <f>'Nº votantes'!N8/'Censo electoral'!N8*100</f>
        <v>68.230611506452775</v>
      </c>
      <c r="O8" s="16">
        <f>'Nº votantes'!O8/'Censo electoral'!O8*100</f>
        <v>75.965665236051507</v>
      </c>
      <c r="P8" s="16">
        <f>'Nº votantes'!P8/'Censo electoral'!P8*100</f>
        <v>58.268186034185767</v>
      </c>
      <c r="Q8" s="16">
        <f>'Nº votantes'!Q8/'Censo electoral'!Q8*100</f>
        <v>51.394019178367813</v>
      </c>
      <c r="R8" s="16">
        <f>'Nº votantes'!R8/'Censo electoral'!R8*100</f>
        <v>66.216082881105081</v>
      </c>
      <c r="S8" s="16">
        <f>'Nº votantes'!S8/'Censo electoral'!S8*100</f>
        <v>50.881762035865762</v>
      </c>
      <c r="T8" s="16">
        <f>'Nº votantes'!T8/'Censo electoral'!T8*100</f>
        <v>57.949535447982015</v>
      </c>
      <c r="U8" s="16">
        <f>'Nº votantes'!U8/'Censo electoral'!U8*100</f>
        <v>61.154223893284666</v>
      </c>
      <c r="V8" s="16">
        <f>'Nº votantes'!V8/'Censo electoral'!V8*100</f>
        <v>62.777596314165216</v>
      </c>
    </row>
    <row r="9" spans="1:22" x14ac:dyDescent="0.2">
      <c r="B9" s="1">
        <v>1995</v>
      </c>
      <c r="C9" s="16">
        <f>'Nº votantes'!C9/'Censo electoral'!C9*100</f>
        <v>67.746541722445343</v>
      </c>
      <c r="D9" s="16">
        <f>'Nº votantes'!D9/'Censo electoral'!D9*100</f>
        <v>67.986661108795332</v>
      </c>
      <c r="E9" s="16">
        <f>'Nº votantes'!E9/'Censo electoral'!E9*100</f>
        <v>76.996262317363247</v>
      </c>
      <c r="F9" s="16">
        <f>'Nº votantes'!F9/'Censo electoral'!F9*100</f>
        <v>69.205298013245027</v>
      </c>
      <c r="G9" s="16">
        <f>'Nº votantes'!G9/'Censo electoral'!G9*100</f>
        <v>67.505127928316952</v>
      </c>
      <c r="H9" s="16">
        <f>'Nº votantes'!H9/'Censo electoral'!H9*100</f>
        <v>84.838709677419359</v>
      </c>
      <c r="I9" s="16">
        <f>'Nº votantes'!I9/'Censo electoral'!I9*100</f>
        <v>77.928828468612551</v>
      </c>
      <c r="J9" s="16">
        <f>'Nº votantes'!J9/'Censo electoral'!J9*100</f>
        <v>70.390617234867321</v>
      </c>
      <c r="K9" s="16">
        <f>'Nº votantes'!K9/'Censo electoral'!K9*100</f>
        <v>64.779020106531021</v>
      </c>
      <c r="L9" s="16">
        <f>'Nº votantes'!L9/'Censo electoral'!L9*100</f>
        <v>68.225835921797923</v>
      </c>
      <c r="M9" s="16">
        <f>'Nº votantes'!M9/'Censo electoral'!M9*100</f>
        <v>76.098845452704069</v>
      </c>
      <c r="N9" s="16">
        <f>'Nº votantes'!N9/'Censo electoral'!N9*100</f>
        <v>72.857687905379635</v>
      </c>
      <c r="O9" s="16">
        <f>'Nº votantes'!O9/'Censo electoral'!O9*100</f>
        <v>84.886128364389236</v>
      </c>
      <c r="P9" s="16">
        <f>'Nº votantes'!P9/'Censo electoral'!P9*100</f>
        <v>64.643823264201984</v>
      </c>
      <c r="Q9" s="16">
        <f>'Nº votantes'!Q9/'Censo electoral'!Q9*100</f>
        <v>65.997248183872642</v>
      </c>
      <c r="R9" s="16">
        <f>'Nº votantes'!R9/'Censo electoral'!R9*100</f>
        <v>78.961038961038966</v>
      </c>
      <c r="S9" s="16">
        <f>'Nº votantes'!S9/'Censo electoral'!S9*100</f>
        <v>56.019739065774353</v>
      </c>
      <c r="T9" s="16">
        <f>'Nº votantes'!T9/'Censo electoral'!T9*100</f>
        <v>68.916734616899362</v>
      </c>
      <c r="U9" s="16">
        <f>'Nº votantes'!U9/'Censo electoral'!U9*100</f>
        <v>68.809224222234633</v>
      </c>
      <c r="V9" s="16">
        <f>'Nº votantes'!V9/'Censo electoral'!V9*100</f>
        <v>69.86600534546551</v>
      </c>
    </row>
    <row r="10" spans="1:22" x14ac:dyDescent="0.2">
      <c r="B10" s="1">
        <v>1999</v>
      </c>
      <c r="C10" s="16">
        <f>'Nº votantes'!C10/'Censo electoral'!C10*100</f>
        <v>59.488474897379227</v>
      </c>
      <c r="D10" s="16">
        <f>'Nº votantes'!D10/'Censo electoral'!D10*100</f>
        <v>69.392576785305991</v>
      </c>
      <c r="E10" s="16">
        <f>'Nº votantes'!E10/'Censo electoral'!E10*100</f>
        <v>71.730474732006115</v>
      </c>
      <c r="F10" s="16">
        <f>'Nº votantes'!F10/'Censo electoral'!F10*100</f>
        <v>58.392703181013751</v>
      </c>
      <c r="G10" s="16">
        <f>'Nº votantes'!G10/'Censo electoral'!G10*100</f>
        <v>66.229255113855658</v>
      </c>
      <c r="H10" s="16">
        <f>'Nº votantes'!H10/'Censo electoral'!H10*100</f>
        <v>79.402390438247011</v>
      </c>
      <c r="I10" s="16">
        <f>'Nº votantes'!I10/'Censo electoral'!I10*100</f>
        <v>70.316114109483422</v>
      </c>
      <c r="J10" s="16">
        <f>'Nº votantes'!J10/'Censo electoral'!J10*100</f>
        <v>65.00858614768174</v>
      </c>
      <c r="K10" s="16">
        <f>'Nº votantes'!K10/'Censo electoral'!K10*100</f>
        <v>52.41873749334097</v>
      </c>
      <c r="L10" s="16">
        <f>'Nº votantes'!L10/'Censo electoral'!L10*100</f>
        <v>63.117937853107343</v>
      </c>
      <c r="M10" s="16">
        <f>'Nº votantes'!M10/'Censo electoral'!M10*100</f>
        <v>74.036087369420699</v>
      </c>
      <c r="N10" s="16">
        <f>'Nº votantes'!N10/'Censo electoral'!N10*100</f>
        <v>62.86626382396534</v>
      </c>
      <c r="O10" s="16">
        <f>'Nº votantes'!O10/'Censo electoral'!O10*100</f>
        <v>86.381322957198449</v>
      </c>
      <c r="P10" s="16">
        <f>'Nº votantes'!P10/'Censo electoral'!P10*100</f>
        <v>55.020749831518465</v>
      </c>
      <c r="Q10" s="16">
        <f>'Nº votantes'!Q10/'Censo electoral'!Q10*100</f>
        <v>55.386845865875536</v>
      </c>
      <c r="R10" s="16">
        <f>'Nº votantes'!R10/'Censo electoral'!R10*100</f>
        <v>74.425456688273428</v>
      </c>
      <c r="S10" s="16">
        <f>'Nº votantes'!S10/'Censo electoral'!S10*100</f>
        <v>50.745179147150068</v>
      </c>
      <c r="T10" s="16">
        <f>'Nº votantes'!T10/'Censo electoral'!T10*100</f>
        <v>60.709490262739443</v>
      </c>
      <c r="U10" s="16">
        <f>'Nº votantes'!U10/'Censo electoral'!U10*100</f>
        <v>64.64101144491886</v>
      </c>
      <c r="V10" s="16">
        <f>'Nº votantes'!V10/'Censo electoral'!V10*100</f>
        <v>63.990982898001093</v>
      </c>
    </row>
    <row r="11" spans="1:22" x14ac:dyDescent="0.2">
      <c r="B11" s="1">
        <v>2003</v>
      </c>
      <c r="C11" s="16">
        <f>'Nº votantes'!C11/'Censo electoral'!C11*100</f>
        <v>58.615196729145644</v>
      </c>
      <c r="D11" s="16">
        <f>'Nº votantes'!D11/'Censo electoral'!D11*100</f>
        <v>74.549633034324273</v>
      </c>
      <c r="E11" s="16">
        <f>'Nº votantes'!E11/'Censo electoral'!E11*100</f>
        <v>69.015759738328882</v>
      </c>
      <c r="F11" s="16">
        <f>'Nº votantes'!F11/'Censo electoral'!F11*100</f>
        <v>56.00216852540273</v>
      </c>
      <c r="G11" s="16">
        <f>'Nº votantes'!G11/'Censo electoral'!G11*100</f>
        <v>65.1917663617171</v>
      </c>
      <c r="H11" s="16">
        <f>'Nº votantes'!H11/'Censo electoral'!H11*100</f>
        <v>76.213397513036512</v>
      </c>
      <c r="I11" s="16">
        <f>'Nº votantes'!I11/'Censo electoral'!I11*100</f>
        <v>73.394848135332566</v>
      </c>
      <c r="J11" s="16">
        <f>'Nº votantes'!J11/'Censo electoral'!J11*100</f>
        <v>64.312021409077659</v>
      </c>
      <c r="K11" s="16">
        <f>'Nº votantes'!K11/'Censo electoral'!K11*100</f>
        <v>56.273773836813866</v>
      </c>
      <c r="L11" s="16">
        <f>'Nº votantes'!L11/'Censo electoral'!L11*100</f>
        <v>61.788678961799945</v>
      </c>
      <c r="M11" s="16">
        <f>'Nº votantes'!M11/'Censo electoral'!M11*100</f>
        <v>68.313427433948604</v>
      </c>
      <c r="N11" s="16">
        <f>'Nº votantes'!N11/'Censo electoral'!N11*100</f>
        <v>65.151162249033405</v>
      </c>
      <c r="O11" s="16">
        <f>'Nº votantes'!O11/'Censo electoral'!O11*100</f>
        <v>85.233644859813083</v>
      </c>
      <c r="P11" s="16">
        <f>'Nº votantes'!P11/'Censo electoral'!P11*100</f>
        <v>57.023340406183685</v>
      </c>
      <c r="Q11" s="16">
        <f>'Nº votantes'!Q11/'Censo electoral'!Q11*100</f>
        <v>58.259006755066302</v>
      </c>
      <c r="R11" s="16">
        <f>'Nº votantes'!R11/'Censo electoral'!R11*100</f>
        <v>73.806035745678287</v>
      </c>
      <c r="S11" s="16">
        <f>'Nº votantes'!S11/'Censo electoral'!S11*100</f>
        <v>64.39152706631593</v>
      </c>
      <c r="T11" s="16">
        <f>'Nº votantes'!T11/'Censo electoral'!T11*100</f>
        <v>62.350856730584169</v>
      </c>
      <c r="U11" s="16">
        <f>'Nº votantes'!U11/'Censo electoral'!U11*100</f>
        <v>65.573234900019756</v>
      </c>
      <c r="V11" s="16">
        <f>'Nº votantes'!V11/'Censo electoral'!V11*100</f>
        <v>67.672190293959289</v>
      </c>
    </row>
    <row r="12" spans="1:22" x14ac:dyDescent="0.2">
      <c r="B12" s="1">
        <v>2007</v>
      </c>
      <c r="C12" s="16">
        <f>'Nº votantes'!C12/'Censo electoral'!C12*100</f>
        <v>54.896413649025064</v>
      </c>
      <c r="D12" s="16">
        <f>'Nº votantes'!D12/'Censo electoral'!D12*100</f>
        <v>71.110158594084865</v>
      </c>
      <c r="E12" s="16">
        <f>'Nº votantes'!E12/'Censo electoral'!E12*100</f>
        <v>64.518109269490481</v>
      </c>
      <c r="F12" s="16">
        <f>'Nº votantes'!F12/'Censo electoral'!F12*100</f>
        <v>54.499267524857395</v>
      </c>
      <c r="G12" s="16">
        <f>'Nº votantes'!G12/'Censo electoral'!G12*100</f>
        <v>58.639798488664987</v>
      </c>
      <c r="H12" s="16">
        <f>'Nº votantes'!H12/'Censo electoral'!H12*100</f>
        <v>76.992426974395954</v>
      </c>
      <c r="I12" s="16">
        <f>'Nº votantes'!I12/'Censo electoral'!I12*100</f>
        <v>70.814814814814824</v>
      </c>
      <c r="J12" s="16">
        <f>'Nº votantes'!J12/'Censo electoral'!J12*100</f>
        <v>56.657175948267543</v>
      </c>
      <c r="K12" s="16">
        <f>'Nº votantes'!K12/'Censo electoral'!K12*100</f>
        <v>50.16558938400749</v>
      </c>
      <c r="L12" s="16">
        <f>'Nº votantes'!L12/'Censo electoral'!L12*100</f>
        <v>54.151113786875371</v>
      </c>
      <c r="M12" s="16">
        <f>'Nº votantes'!M12/'Censo electoral'!M12*100</f>
        <v>70.319338628627008</v>
      </c>
      <c r="N12" s="16">
        <f>'Nº votantes'!N12/'Censo electoral'!N12*100</f>
        <v>57.87316406694751</v>
      </c>
      <c r="O12" s="16">
        <f>'Nº votantes'!O12/'Censo electoral'!O12*100</f>
        <v>86.505190311418687</v>
      </c>
      <c r="P12" s="16">
        <f>'Nº votantes'!P12/'Censo electoral'!P12*100</f>
        <v>50.746770895348533</v>
      </c>
      <c r="Q12" s="16">
        <f>'Nº votantes'!Q12/'Censo electoral'!Q12*100</f>
        <v>52.544436652433923</v>
      </c>
      <c r="R12" s="16">
        <f>'Nº votantes'!R12/'Censo electoral'!R12*100</f>
        <v>70.559515672297621</v>
      </c>
      <c r="S12" s="16">
        <f>'Nº votantes'!S12/'Censo electoral'!S12*100</f>
        <v>69.654054815754236</v>
      </c>
      <c r="T12" s="16">
        <f>'Nº votantes'!T12/'Censo electoral'!T12*100</f>
        <v>57.94229425405635</v>
      </c>
      <c r="U12" s="16">
        <f>'Nº votantes'!U12/'Censo electoral'!U12*100</f>
        <v>61.619926326243657</v>
      </c>
      <c r="V12" s="16">
        <f>'Nº votantes'!V12/'Censo electoral'!V12*100</f>
        <v>63.274546056989877</v>
      </c>
    </row>
    <row r="13" spans="1:22" x14ac:dyDescent="0.2">
      <c r="B13" s="1">
        <v>2011</v>
      </c>
      <c r="C13" s="16">
        <f>'Nº votantes'!C13/'Censo electoral'!C13*100</f>
        <v>58.302752293577988</v>
      </c>
      <c r="D13" s="16">
        <f>'Nº votantes'!D13/'Censo electoral'!D13*100</f>
        <v>68.679427155053702</v>
      </c>
      <c r="E13" s="16">
        <f>'Nº votantes'!E13/'Censo electoral'!E13*100</f>
        <v>75.173501577287055</v>
      </c>
      <c r="F13" s="16">
        <f>'Nº votantes'!F13/'Censo electoral'!F13*100</f>
        <v>56.46963997850618</v>
      </c>
      <c r="G13" s="16">
        <f>'Nº votantes'!G13/'Censo electoral'!G13*100</f>
        <v>59.261749068019313</v>
      </c>
      <c r="H13" s="16">
        <f>'Nº votantes'!H13/'Censo electoral'!H13*100</f>
        <v>80</v>
      </c>
      <c r="I13" s="16">
        <f>'Nº votantes'!I13/'Censo electoral'!I13*100</f>
        <v>73.686158401184315</v>
      </c>
      <c r="J13" s="16">
        <f>'Nº votantes'!J13/'Censo electoral'!J13*100</f>
        <v>58.333333333333336</v>
      </c>
      <c r="K13" s="16">
        <f>'Nº votantes'!K13/'Censo electoral'!K13*100</f>
        <v>55.591292027993312</v>
      </c>
      <c r="L13" s="16">
        <f>'Nº votantes'!L13/'Censo electoral'!L13*100</f>
        <v>58.953826955074874</v>
      </c>
      <c r="M13" s="16">
        <f>'Nº votantes'!M13/'Censo electoral'!M13*100</f>
        <v>71.695294996265872</v>
      </c>
      <c r="N13" s="16">
        <f>'Nº votantes'!N13/'Censo electoral'!N13*100</f>
        <v>61.295563001319934</v>
      </c>
      <c r="O13" s="16">
        <f>'Nº votantes'!O13/'Censo electoral'!O13*100</f>
        <v>90.384615384615387</v>
      </c>
      <c r="P13" s="16">
        <f>'Nº votantes'!P13/'Censo electoral'!P13*100</f>
        <v>54.66095778843021</v>
      </c>
      <c r="Q13" s="16">
        <f>'Nº votantes'!Q13/'Censo electoral'!Q13*100</f>
        <v>57.111789638382589</v>
      </c>
      <c r="R13" s="16">
        <f>'Nº votantes'!R13/'Censo electoral'!R13*100</f>
        <v>73.939633063720649</v>
      </c>
      <c r="S13" s="16">
        <f>'Nº votantes'!S13/'Censo electoral'!S13*100</f>
        <v>73.591816988043405</v>
      </c>
      <c r="T13" s="16">
        <f>'Nº votantes'!T13/'Censo electoral'!T13*100</f>
        <v>61.35751502323911</v>
      </c>
      <c r="U13" s="16">
        <f>'Nº votantes'!U13/'Censo electoral'!U13*100</f>
        <v>65.839784688316968</v>
      </c>
      <c r="V13" s="16">
        <f>'Nº votantes'!V13/'Censo electoral'!V13*100</f>
        <v>66.233999821002826</v>
      </c>
    </row>
    <row r="14" spans="1:22" x14ac:dyDescent="0.2">
      <c r="B14" s="1">
        <v>2015</v>
      </c>
      <c r="C14" s="16">
        <f>'Nº votantes'!C14/'Censo electoral'!C14*100</f>
        <v>55.072515666965081</v>
      </c>
      <c r="D14" s="16">
        <f>'Nº votantes'!D14/'Censo electoral'!D14*100</f>
        <v>63.482095136290752</v>
      </c>
      <c r="E14" s="16">
        <f>'Nº votantes'!E14/'Censo electoral'!E14*100</f>
        <v>65.307443365695789</v>
      </c>
      <c r="F14" s="16">
        <f>'Nº votantes'!F14/'Censo electoral'!F14*100</f>
        <v>49.799244494072362</v>
      </c>
      <c r="G14" s="16">
        <f>'Nº votantes'!G14/'Censo electoral'!G14*100</f>
        <v>53.239484396200808</v>
      </c>
      <c r="H14" s="16">
        <f>'Nº votantes'!H14/'Censo electoral'!H14*100</f>
        <v>73.340627279358131</v>
      </c>
      <c r="I14" s="16">
        <f>'Nº votantes'!I14/'Censo electoral'!I14*100</f>
        <v>66.527196652719667</v>
      </c>
      <c r="J14" s="16">
        <f>'Nº votantes'!J14/'Censo electoral'!J14*100</f>
        <v>52.107473450451835</v>
      </c>
      <c r="K14" s="16">
        <f>'Nº votantes'!K14/'Censo electoral'!K14*100</f>
        <v>54.046962397635653</v>
      </c>
      <c r="L14" s="16">
        <f>'Nº votantes'!L14/'Censo electoral'!L14*100</f>
        <v>54.533990331846525</v>
      </c>
      <c r="M14" s="16">
        <f>'Nº votantes'!M14/'Censo electoral'!M14*100</f>
        <v>68.513375237538384</v>
      </c>
      <c r="N14" s="16">
        <f>'Nº votantes'!N14/'Censo electoral'!N14*100</f>
        <v>56.340596799044121</v>
      </c>
      <c r="O14" s="16">
        <f>'Nº votantes'!O14/'Censo electoral'!O14*100</f>
        <v>84.300341296928323</v>
      </c>
      <c r="P14" s="16">
        <f>'Nº votantes'!P14/'Censo electoral'!P14*100</f>
        <v>55.159292035398231</v>
      </c>
      <c r="Q14" s="16">
        <f>'Nº votantes'!Q14/'Censo electoral'!Q14*100</f>
        <v>54.427482853533071</v>
      </c>
      <c r="R14" s="16">
        <f>'Nº votantes'!R14/'Censo electoral'!R14*100</f>
        <v>64.85813837730214</v>
      </c>
      <c r="S14" s="16">
        <f>'Nº votantes'!S14/'Censo electoral'!S14*100</f>
        <v>64.687241664370347</v>
      </c>
      <c r="T14" s="16">
        <f>'Nº votantes'!T14/'Censo electoral'!T14*100</f>
        <v>57.644142730874762</v>
      </c>
      <c r="U14" s="16">
        <f>'Nº votantes'!U14/'Censo electoral'!U14*100</f>
        <v>61.110031247654696</v>
      </c>
      <c r="V14" s="16">
        <f>'Nº votantes'!V14/'Censo electoral'!V14*100</f>
        <v>63.153232585556751</v>
      </c>
    </row>
    <row r="17" spans="5:6" x14ac:dyDescent="0.2">
      <c r="E17" s="4"/>
    </row>
    <row r="18" spans="5:6" x14ac:dyDescent="0.2">
      <c r="E18" s="4"/>
      <c r="F18" s="28"/>
    </row>
    <row r="19" spans="5:6" x14ac:dyDescent="0.2">
      <c r="E19" s="4"/>
      <c r="F19" s="28"/>
    </row>
    <row r="20" spans="5:6" x14ac:dyDescent="0.2">
      <c r="F20" s="28"/>
    </row>
    <row r="21" spans="5:6" x14ac:dyDescent="0.2">
      <c r="F21" s="28"/>
    </row>
  </sheetData>
  <phoneticPr fontId="2"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RowHeight="12.75" x14ac:dyDescent="0.2"/>
  <cols>
    <col min="1" max="1" width="25.85546875" customWidth="1"/>
  </cols>
  <sheetData>
    <row r="1" spans="1:22" ht="30.75" customHeight="1" x14ac:dyDescent="0.2">
      <c r="A1" s="8" t="s">
        <v>148</v>
      </c>
    </row>
    <row r="2" spans="1:22" x14ac:dyDescent="0.2">
      <c r="A2" s="8" t="s">
        <v>159</v>
      </c>
    </row>
    <row r="3" spans="1:22" ht="38.25" x14ac:dyDescent="0.2">
      <c r="A3" s="29" t="s">
        <v>158</v>
      </c>
    </row>
    <row r="6" spans="1:22" x14ac:dyDescent="0.2">
      <c r="C6" t="s">
        <v>104</v>
      </c>
      <c r="D6" t="s">
        <v>105</v>
      </c>
      <c r="E6" t="s">
        <v>106</v>
      </c>
      <c r="F6" t="s">
        <v>108</v>
      </c>
      <c r="G6" t="s">
        <v>109</v>
      </c>
      <c r="H6" t="s">
        <v>110</v>
      </c>
      <c r="I6" t="s">
        <v>112</v>
      </c>
      <c r="J6" t="s">
        <v>129</v>
      </c>
      <c r="K6" s="1" t="s">
        <v>113</v>
      </c>
      <c r="L6" s="3" t="s">
        <v>130</v>
      </c>
      <c r="M6" t="s">
        <v>114</v>
      </c>
      <c r="N6" t="s">
        <v>115</v>
      </c>
      <c r="O6" t="s">
        <v>116</v>
      </c>
      <c r="P6" t="s">
        <v>117</v>
      </c>
      <c r="Q6" s="1" t="s">
        <v>118</v>
      </c>
      <c r="R6" s="3" t="s">
        <v>107</v>
      </c>
      <c r="S6" s="3" t="s">
        <v>111</v>
      </c>
      <c r="T6" s="1" t="s">
        <v>119</v>
      </c>
      <c r="U6" s="1" t="s">
        <v>120</v>
      </c>
    </row>
    <row r="7" spans="1:22" x14ac:dyDescent="0.2">
      <c r="B7" s="1">
        <v>2000</v>
      </c>
      <c r="C7" s="12">
        <v>656.74</v>
      </c>
      <c r="D7" s="12">
        <v>569.69000000000005</v>
      </c>
      <c r="E7" s="12">
        <v>1083.69</v>
      </c>
      <c r="F7" s="12">
        <v>1749.82</v>
      </c>
      <c r="G7" s="12">
        <v>433.79</v>
      </c>
      <c r="H7" s="12">
        <v>835.58</v>
      </c>
      <c r="I7" s="12">
        <v>817.87</v>
      </c>
      <c r="J7" s="12">
        <v>748.21</v>
      </c>
      <c r="K7" s="19">
        <v>881.86</v>
      </c>
      <c r="L7" s="22">
        <v>985.35</v>
      </c>
      <c r="M7" s="12">
        <v>701.19</v>
      </c>
      <c r="N7" s="12">
        <v>836.35</v>
      </c>
      <c r="O7" s="12">
        <v>1075.23</v>
      </c>
      <c r="P7" s="12">
        <v>933.92</v>
      </c>
      <c r="Q7" s="13">
        <f>AVERAGE(C7:P7)</f>
        <v>879.2349999999999</v>
      </c>
      <c r="R7" s="13">
        <v>549.87</v>
      </c>
      <c r="S7" s="13">
        <v>650.95000000000005</v>
      </c>
      <c r="T7" s="13">
        <v>764.06455696202534</v>
      </c>
      <c r="U7" s="13">
        <v>608.55191330343825</v>
      </c>
      <c r="V7" s="2"/>
    </row>
    <row r="8" spans="1:22" x14ac:dyDescent="0.2">
      <c r="B8" s="1">
        <f>B7+1</f>
        <v>2001</v>
      </c>
      <c r="C8" s="12">
        <v>1018.36</v>
      </c>
      <c r="D8" s="12">
        <v>675.03</v>
      </c>
      <c r="E8" s="12">
        <v>452.56</v>
      </c>
      <c r="F8" s="12">
        <v>1485.62</v>
      </c>
      <c r="G8" s="12">
        <v>459.77</v>
      </c>
      <c r="H8" s="12">
        <v>642.09</v>
      </c>
      <c r="I8" s="12">
        <v>884.19</v>
      </c>
      <c r="J8" s="12">
        <v>800.96</v>
      </c>
      <c r="K8" s="19">
        <v>657.06</v>
      </c>
      <c r="L8" s="22">
        <v>1054.31</v>
      </c>
      <c r="M8" s="12">
        <v>854.29</v>
      </c>
      <c r="N8" s="12">
        <v>834.46</v>
      </c>
      <c r="O8" s="12">
        <v>995.29</v>
      </c>
      <c r="P8" s="12">
        <v>1053.52</v>
      </c>
      <c r="Q8" s="13">
        <f t="shared" ref="Q8:Q21" si="0">AVERAGE(C8:P8)</f>
        <v>847.67928571428558</v>
      </c>
      <c r="R8" s="13">
        <v>625.21</v>
      </c>
      <c r="S8" s="13">
        <v>697.63</v>
      </c>
      <c r="T8" s="14">
        <v>895.09061728395045</v>
      </c>
      <c r="U8" s="14">
        <v>683.49383358098078</v>
      </c>
    </row>
    <row r="9" spans="1:22" x14ac:dyDescent="0.2">
      <c r="B9" s="1">
        <f t="shared" ref="B9:B15" si="1">B8+1</f>
        <v>2002</v>
      </c>
      <c r="C9" s="12">
        <v>970.38</v>
      </c>
      <c r="D9" s="12">
        <v>723.83</v>
      </c>
      <c r="E9" s="12">
        <v>769.99</v>
      </c>
      <c r="F9" s="12">
        <v>2064.0300000000002</v>
      </c>
      <c r="G9" s="12">
        <v>626.79</v>
      </c>
      <c r="H9" s="12">
        <v>718.27</v>
      </c>
      <c r="I9" s="12">
        <v>1650.29</v>
      </c>
      <c r="J9" s="12">
        <v>955.42</v>
      </c>
      <c r="K9" s="19">
        <v>812.21</v>
      </c>
      <c r="L9" s="22">
        <v>1087.68</v>
      </c>
      <c r="M9" s="12">
        <v>859.96</v>
      </c>
      <c r="N9" s="12">
        <v>981.7</v>
      </c>
      <c r="O9" s="12">
        <v>866.06</v>
      </c>
      <c r="P9" s="12">
        <v>1040.02</v>
      </c>
      <c r="Q9" s="13">
        <f t="shared" si="0"/>
        <v>1009.045</v>
      </c>
      <c r="R9" s="13">
        <v>505.77</v>
      </c>
      <c r="S9" s="13">
        <v>758.35</v>
      </c>
      <c r="T9" s="14">
        <v>1004.3685714285713</v>
      </c>
      <c r="U9" s="14">
        <v>794.6957663125952</v>
      </c>
    </row>
    <row r="10" spans="1:22" x14ac:dyDescent="0.2">
      <c r="B10" s="1">
        <f t="shared" si="1"/>
        <v>2003</v>
      </c>
      <c r="C10" s="12">
        <v>1149.79</v>
      </c>
      <c r="D10" s="12">
        <v>595.45000000000005</v>
      </c>
      <c r="E10" s="23" t="s">
        <v>123</v>
      </c>
      <c r="F10" s="12">
        <v>2228.04</v>
      </c>
      <c r="G10" s="12">
        <v>640.02</v>
      </c>
      <c r="H10" s="12">
        <v>667.25</v>
      </c>
      <c r="I10" s="12">
        <v>1099.82</v>
      </c>
      <c r="J10" s="12">
        <v>743.88</v>
      </c>
      <c r="K10" s="19">
        <v>930.63</v>
      </c>
      <c r="L10" s="22">
        <v>1062.06</v>
      </c>
      <c r="M10" s="12">
        <v>1524.56</v>
      </c>
      <c r="N10" s="12">
        <v>834.93</v>
      </c>
      <c r="O10" s="12">
        <v>798.23</v>
      </c>
      <c r="P10" s="12">
        <v>1105.21</v>
      </c>
      <c r="Q10" s="13">
        <f t="shared" si="0"/>
        <v>1029.2207692307691</v>
      </c>
      <c r="R10" s="13">
        <v>684.28</v>
      </c>
      <c r="S10" s="13">
        <v>708.16</v>
      </c>
      <c r="T10" s="14">
        <v>1099.751866666667</v>
      </c>
      <c r="U10" s="14">
        <v>830.41155172413823</v>
      </c>
    </row>
    <row r="11" spans="1:22" x14ac:dyDescent="0.2">
      <c r="B11" s="1">
        <f t="shared" si="1"/>
        <v>2004</v>
      </c>
      <c r="C11" s="12">
        <v>962.35</v>
      </c>
      <c r="D11" s="12">
        <v>931.04</v>
      </c>
      <c r="E11" s="23" t="s">
        <v>123</v>
      </c>
      <c r="F11" s="12">
        <v>2489.66</v>
      </c>
      <c r="G11" s="12">
        <v>755.05</v>
      </c>
      <c r="H11" s="12">
        <v>858.24</v>
      </c>
      <c r="I11" s="12">
        <v>1287.98</v>
      </c>
      <c r="J11" s="12">
        <v>1069.42</v>
      </c>
      <c r="K11" s="19">
        <v>972.55</v>
      </c>
      <c r="L11" s="22">
        <v>1131.58</v>
      </c>
      <c r="M11" s="12">
        <v>599.21</v>
      </c>
      <c r="N11" s="12">
        <v>1077.97</v>
      </c>
      <c r="O11" s="12">
        <v>1164.07</v>
      </c>
      <c r="P11" s="12">
        <v>1291.8</v>
      </c>
      <c r="Q11" s="13">
        <f t="shared" si="0"/>
        <v>1122.3784615384614</v>
      </c>
      <c r="R11" s="13">
        <v>666.73</v>
      </c>
      <c r="S11" s="13">
        <v>757.83</v>
      </c>
      <c r="T11" s="14">
        <v>1184.5483950617293</v>
      </c>
      <c r="U11" s="14">
        <v>922.56169924812036</v>
      </c>
    </row>
    <row r="12" spans="1:22" x14ac:dyDescent="0.2">
      <c r="B12" s="1">
        <f t="shared" si="1"/>
        <v>2005</v>
      </c>
      <c r="C12" s="12">
        <v>1180.48</v>
      </c>
      <c r="D12" s="12">
        <v>929.32</v>
      </c>
      <c r="E12" s="12">
        <v>725.39</v>
      </c>
      <c r="F12" s="12">
        <v>1657.87</v>
      </c>
      <c r="G12" s="12">
        <v>968.78</v>
      </c>
      <c r="H12" s="12">
        <v>1082.1600000000001</v>
      </c>
      <c r="I12" s="12">
        <v>1286.5899999999999</v>
      </c>
      <c r="J12" s="12">
        <v>1220.6099999999999</v>
      </c>
      <c r="K12" s="19">
        <v>1091.72</v>
      </c>
      <c r="L12" s="22">
        <v>1072.69</v>
      </c>
      <c r="M12" s="12">
        <v>1083.06</v>
      </c>
      <c r="N12" s="12">
        <v>1350.57</v>
      </c>
      <c r="O12" s="12">
        <v>1747.89</v>
      </c>
      <c r="P12" s="12">
        <v>1536.58</v>
      </c>
      <c r="Q12" s="13">
        <f t="shared" si="0"/>
        <v>1209.5507142857143</v>
      </c>
      <c r="R12" s="13">
        <v>813.42</v>
      </c>
      <c r="S12" s="13">
        <v>1178.95</v>
      </c>
      <c r="T12" s="14">
        <v>1278.44</v>
      </c>
      <c r="U12" s="14">
        <v>1071.9069381598797</v>
      </c>
    </row>
    <row r="13" spans="1:22" x14ac:dyDescent="0.2">
      <c r="B13" s="1">
        <f t="shared" si="1"/>
        <v>2006</v>
      </c>
      <c r="C13" s="12">
        <v>1178.94</v>
      </c>
      <c r="D13" s="12">
        <v>1378.95</v>
      </c>
      <c r="E13" s="12">
        <v>927.03</v>
      </c>
      <c r="F13" s="12">
        <v>1686.15</v>
      </c>
      <c r="G13" s="12">
        <v>886.86</v>
      </c>
      <c r="H13" s="12">
        <v>1567.14</v>
      </c>
      <c r="I13" s="12">
        <v>1720.65</v>
      </c>
      <c r="J13" s="12">
        <v>1043.3</v>
      </c>
      <c r="K13" s="19">
        <v>1151.8499999999999</v>
      </c>
      <c r="L13" s="22">
        <v>1301.93</v>
      </c>
      <c r="M13" s="12">
        <v>909.58</v>
      </c>
      <c r="N13" s="12">
        <v>1227.54</v>
      </c>
      <c r="O13" s="12">
        <v>1093.3</v>
      </c>
      <c r="P13" s="12">
        <v>1439.79</v>
      </c>
      <c r="Q13" s="13">
        <f t="shared" si="0"/>
        <v>1250.9292857142857</v>
      </c>
      <c r="R13" s="13">
        <v>1031.77</v>
      </c>
      <c r="S13" s="13">
        <v>958.46</v>
      </c>
      <c r="T13" s="14">
        <v>1375.0558536585361</v>
      </c>
      <c r="U13" s="14">
        <v>1176.2133965014564</v>
      </c>
    </row>
    <row r="14" spans="1:22" x14ac:dyDescent="0.2">
      <c r="B14" s="1">
        <f t="shared" si="1"/>
        <v>2007</v>
      </c>
      <c r="C14" s="12">
        <v>1689.69</v>
      </c>
      <c r="D14" s="12">
        <v>1008.46</v>
      </c>
      <c r="E14" s="12">
        <v>957.75</v>
      </c>
      <c r="F14" s="12">
        <v>1740.23</v>
      </c>
      <c r="G14" s="12">
        <v>845.78</v>
      </c>
      <c r="H14" s="12">
        <v>981.51</v>
      </c>
      <c r="I14" s="12">
        <v>2122.89</v>
      </c>
      <c r="J14" s="12">
        <v>1018.9</v>
      </c>
      <c r="K14" s="19">
        <v>1249.49</v>
      </c>
      <c r="L14" s="22">
        <v>1103.99</v>
      </c>
      <c r="M14" s="12">
        <v>1060.8900000000001</v>
      </c>
      <c r="N14" s="12">
        <v>1045.95</v>
      </c>
      <c r="O14" s="12">
        <v>1553.15</v>
      </c>
      <c r="P14" s="12">
        <v>1625.92</v>
      </c>
      <c r="Q14" s="13">
        <f t="shared" si="0"/>
        <v>1286.042857142857</v>
      </c>
      <c r="R14" s="13">
        <v>825.41</v>
      </c>
      <c r="S14" s="13">
        <v>903.75</v>
      </c>
      <c r="T14" s="14">
        <v>1374.0567777777781</v>
      </c>
      <c r="U14" s="14">
        <v>1173.4073191489367</v>
      </c>
    </row>
    <row r="15" spans="1:22" x14ac:dyDescent="0.2">
      <c r="B15" s="1">
        <f t="shared" si="1"/>
        <v>2008</v>
      </c>
      <c r="C15" s="12">
        <v>1059.31</v>
      </c>
      <c r="D15" s="12">
        <v>1062.1300000000001</v>
      </c>
      <c r="E15" s="12">
        <v>1063.77</v>
      </c>
      <c r="F15" s="12">
        <v>1463.66</v>
      </c>
      <c r="G15" s="12">
        <v>736.68</v>
      </c>
      <c r="H15" s="12">
        <v>913.23</v>
      </c>
      <c r="I15" s="12">
        <v>2153.0100000000002</v>
      </c>
      <c r="J15" s="12">
        <v>1247.8399999999999</v>
      </c>
      <c r="K15" s="19">
        <v>1184.98</v>
      </c>
      <c r="L15" s="22">
        <v>956.86</v>
      </c>
      <c r="M15" s="12">
        <v>571.04</v>
      </c>
      <c r="N15" s="12">
        <v>1078.05</v>
      </c>
      <c r="O15" s="12">
        <v>2128.9899999999998</v>
      </c>
      <c r="P15" s="12">
        <v>1383.56</v>
      </c>
      <c r="Q15" s="13">
        <f t="shared" si="0"/>
        <v>1214.5078571428571</v>
      </c>
      <c r="R15" s="13">
        <v>1064.5899999999999</v>
      </c>
      <c r="S15" s="13">
        <v>953.73</v>
      </c>
      <c r="T15" s="14">
        <v>1404.0111494252872</v>
      </c>
      <c r="U15" s="14">
        <v>1216.2356231884062</v>
      </c>
    </row>
    <row r="16" spans="1:22" x14ac:dyDescent="0.2">
      <c r="B16" s="1">
        <v>2009</v>
      </c>
      <c r="C16" s="12">
        <v>1289.52</v>
      </c>
      <c r="D16" s="12">
        <v>1095.9000000000001</v>
      </c>
      <c r="E16" s="23">
        <v>1077.27</v>
      </c>
      <c r="F16" s="12">
        <v>1654.15</v>
      </c>
      <c r="G16" s="12">
        <v>935.06</v>
      </c>
      <c r="H16" s="12">
        <v>1315.73</v>
      </c>
      <c r="I16" s="23">
        <v>1559.22</v>
      </c>
      <c r="J16" s="12">
        <v>1295.1300000000001</v>
      </c>
      <c r="K16" s="20">
        <v>1504.05</v>
      </c>
      <c r="L16" s="22">
        <v>1264.98</v>
      </c>
      <c r="M16" s="12">
        <v>1373.63</v>
      </c>
      <c r="N16" s="12">
        <v>1500.53</v>
      </c>
      <c r="O16" s="12">
        <v>1674.5</v>
      </c>
      <c r="P16" s="12">
        <v>1757.72</v>
      </c>
      <c r="Q16" s="13">
        <f t="shared" si="0"/>
        <v>1378.385</v>
      </c>
      <c r="R16" s="12">
        <v>1060.81</v>
      </c>
      <c r="S16" s="22">
        <v>1387.65</v>
      </c>
      <c r="T16" s="12">
        <v>1598.00350877193</v>
      </c>
      <c r="U16" s="12">
        <v>1445.1487755102039</v>
      </c>
    </row>
    <row r="17" spans="1:21" x14ac:dyDescent="0.2">
      <c r="B17" s="32" t="s">
        <v>165</v>
      </c>
      <c r="C17" s="12">
        <v>1279.82</v>
      </c>
      <c r="D17" s="12">
        <v>993.9</v>
      </c>
      <c r="E17" s="23">
        <v>1187.58</v>
      </c>
      <c r="F17" s="12">
        <v>1327.84</v>
      </c>
      <c r="G17" s="12">
        <v>763.58</v>
      </c>
      <c r="H17" s="12">
        <v>1184.3599999999999</v>
      </c>
      <c r="I17" s="23">
        <v>1828.31</v>
      </c>
      <c r="J17" s="12">
        <v>1216.45</v>
      </c>
      <c r="K17" s="20">
        <v>1258.1500000000001</v>
      </c>
      <c r="L17" s="22">
        <v>1382.1</v>
      </c>
      <c r="M17" s="12">
        <v>913.05</v>
      </c>
      <c r="N17" s="12">
        <v>963.79</v>
      </c>
      <c r="O17" s="12">
        <v>2091.33</v>
      </c>
      <c r="P17" s="12">
        <v>1645.32</v>
      </c>
      <c r="Q17" s="13">
        <f t="shared" si="0"/>
        <v>1288.2557142857145</v>
      </c>
      <c r="R17" s="12">
        <v>926.8</v>
      </c>
      <c r="S17" s="22">
        <v>1114.01</v>
      </c>
      <c r="T17" s="12">
        <v>1591.6486868686868</v>
      </c>
      <c r="U17" s="12">
        <v>1333.9236103542237</v>
      </c>
    </row>
    <row r="18" spans="1:21" x14ac:dyDescent="0.2">
      <c r="A18" s="1"/>
      <c r="B18" s="32" t="s">
        <v>170</v>
      </c>
      <c r="C18" s="12">
        <v>1046.43</v>
      </c>
      <c r="D18" s="12">
        <v>859.78</v>
      </c>
      <c r="E18" s="23">
        <v>865.4</v>
      </c>
      <c r="F18" s="12">
        <v>1148.73</v>
      </c>
      <c r="G18" s="12">
        <v>764.7</v>
      </c>
      <c r="H18" s="12">
        <v>1085.7</v>
      </c>
      <c r="I18" s="23">
        <v>1076.95</v>
      </c>
      <c r="J18" s="12">
        <v>1211.58</v>
      </c>
      <c r="K18" s="20">
        <v>1184.69</v>
      </c>
      <c r="L18" s="22">
        <v>1085.97</v>
      </c>
      <c r="M18" s="12">
        <v>723.56</v>
      </c>
      <c r="N18" s="12">
        <v>1288.32</v>
      </c>
      <c r="O18" s="12">
        <v>1442.9</v>
      </c>
      <c r="P18" s="12">
        <v>1544.98</v>
      </c>
      <c r="Q18" s="13">
        <f t="shared" si="0"/>
        <v>1094.9778571428569</v>
      </c>
      <c r="R18">
        <v>801.52</v>
      </c>
      <c r="S18">
        <v>903.78</v>
      </c>
      <c r="T18" s="12">
        <v>1443.3750515463912</v>
      </c>
      <c r="U18" s="12">
        <v>1125.3633423913034</v>
      </c>
    </row>
    <row r="19" spans="1:21" x14ac:dyDescent="0.2">
      <c r="A19" s="1"/>
      <c r="B19" s="32" t="s">
        <v>173</v>
      </c>
      <c r="C19" s="12">
        <v>1105.4308609730999</v>
      </c>
      <c r="D19" s="12">
        <v>1010.8851046772</v>
      </c>
      <c r="E19" s="23">
        <v>982.73313945170003</v>
      </c>
      <c r="F19" s="12">
        <v>2511.353896915</v>
      </c>
      <c r="G19" s="12">
        <v>811.9503207404</v>
      </c>
      <c r="H19" s="12">
        <v>1139.7706483992999</v>
      </c>
      <c r="I19" s="23">
        <v>1032.5442025386001</v>
      </c>
      <c r="J19" s="12">
        <v>1543.9070094664</v>
      </c>
      <c r="K19" s="20">
        <v>1034.9478366256001</v>
      </c>
      <c r="L19" s="22">
        <v>1361.7380687740001</v>
      </c>
      <c r="M19" s="12">
        <v>1020.6665271335</v>
      </c>
      <c r="N19" s="12">
        <v>1441.3083445749</v>
      </c>
      <c r="O19" s="12">
        <v>1295.3078418231</v>
      </c>
      <c r="P19" s="12">
        <v>1498.1862129318999</v>
      </c>
      <c r="Q19" s="13">
        <f t="shared" si="0"/>
        <v>1270.7664296446217</v>
      </c>
      <c r="R19" s="2">
        <v>783.21814986189997</v>
      </c>
      <c r="S19" s="12">
        <v>1310.3661373962</v>
      </c>
      <c r="T19" s="12">
        <v>1513.2652472886482</v>
      </c>
      <c r="U19" s="12">
        <v>1258.6313111491745</v>
      </c>
    </row>
    <row r="20" spans="1:21" x14ac:dyDescent="0.2">
      <c r="A20" s="1"/>
      <c r="B20" s="32" t="s">
        <v>176</v>
      </c>
      <c r="C20" s="12">
        <v>1060.33</v>
      </c>
      <c r="D20" s="12">
        <v>854.87</v>
      </c>
      <c r="E20" s="12">
        <v>923.98</v>
      </c>
      <c r="F20" s="12">
        <v>1609.53</v>
      </c>
      <c r="G20" s="12">
        <v>679.92</v>
      </c>
      <c r="H20" s="12">
        <v>937.12</v>
      </c>
      <c r="I20" s="12">
        <v>887.94</v>
      </c>
      <c r="J20" s="12">
        <v>1213.93</v>
      </c>
      <c r="K20" s="20">
        <v>1065.7</v>
      </c>
      <c r="L20" s="12">
        <v>1125.8399999999999</v>
      </c>
      <c r="M20" s="12">
        <v>763.63</v>
      </c>
      <c r="N20" s="12">
        <v>1162.6600000000001</v>
      </c>
      <c r="O20" s="12">
        <v>1585.22</v>
      </c>
      <c r="P20" s="12">
        <v>1786.5</v>
      </c>
      <c r="Q20" s="12">
        <f t="shared" si="0"/>
        <v>1118.3692857142858</v>
      </c>
      <c r="R20" s="12">
        <v>859.18</v>
      </c>
      <c r="S20" s="12">
        <v>1096.01</v>
      </c>
      <c r="T20" s="12">
        <v>1485.4824752475245</v>
      </c>
      <c r="U20" s="12">
        <v>1136.2890791180284</v>
      </c>
    </row>
    <row r="21" spans="1:21" x14ac:dyDescent="0.2">
      <c r="A21" s="1"/>
      <c r="B21" s="32" t="s">
        <v>184</v>
      </c>
      <c r="C21" s="12">
        <v>1142.0373049607999</v>
      </c>
      <c r="D21" s="12">
        <v>1011.0903403552001</v>
      </c>
      <c r="E21" s="12">
        <v>1109.1495724526001</v>
      </c>
      <c r="F21" s="12">
        <v>1662.1258220171001</v>
      </c>
      <c r="G21" s="12">
        <v>734.41017962839999</v>
      </c>
      <c r="H21" s="12">
        <v>1036.1022641509001</v>
      </c>
      <c r="I21" s="12">
        <v>1117.40678428</v>
      </c>
      <c r="J21" s="12">
        <v>1522.9095676018001</v>
      </c>
      <c r="K21" s="20">
        <v>1090.5518955466</v>
      </c>
      <c r="L21" s="12">
        <v>1565.7353891204</v>
      </c>
      <c r="M21" s="12">
        <v>853.14411477010003</v>
      </c>
      <c r="N21" s="12">
        <v>935.13928434219997</v>
      </c>
      <c r="O21" s="12">
        <v>1397.3737621024</v>
      </c>
      <c r="P21" s="12">
        <v>1829.6229951153</v>
      </c>
      <c r="Q21" s="12">
        <f t="shared" si="0"/>
        <v>1214.771376888843</v>
      </c>
      <c r="R21" s="12">
        <v>731.12023685420002</v>
      </c>
      <c r="S21" s="12">
        <v>1044.3592400130001</v>
      </c>
      <c r="T21" s="12">
        <v>1542.0581874391903</v>
      </c>
      <c r="U21" s="12">
        <v>1164.1912530138186</v>
      </c>
    </row>
    <row r="22" spans="1:21" x14ac:dyDescent="0.2">
      <c r="A22" s="1"/>
      <c r="B22" s="24"/>
      <c r="D22" s="24"/>
      <c r="E22" s="24"/>
      <c r="F22" s="24"/>
      <c r="G22" s="24"/>
      <c r="H22" s="24"/>
      <c r="I22" s="24"/>
      <c r="J22" s="24"/>
      <c r="K22" s="12"/>
      <c r="S22" s="12"/>
      <c r="T22" s="12"/>
      <c r="U22" s="12"/>
    </row>
    <row r="23" spans="1:21" x14ac:dyDescent="0.2">
      <c r="A23" s="1"/>
      <c r="B23" s="24"/>
      <c r="C23" t="s">
        <v>166</v>
      </c>
      <c r="D23" s="24"/>
      <c r="E23" s="24"/>
      <c r="F23" s="24"/>
      <c r="G23" s="24"/>
      <c r="H23" s="24"/>
      <c r="I23" s="24"/>
      <c r="J23" s="26"/>
      <c r="K23" s="24"/>
      <c r="L23" s="24"/>
      <c r="M23" s="24"/>
      <c r="N23" s="24"/>
      <c r="O23" s="24"/>
      <c r="P23" s="24"/>
      <c r="Q23" s="24"/>
      <c r="R23" s="24"/>
      <c r="S23" s="24"/>
      <c r="T23" s="24"/>
      <c r="U23" s="24"/>
    </row>
    <row r="24" spans="1:21" x14ac:dyDescent="0.2">
      <c r="K24" s="24"/>
      <c r="L24" s="27"/>
      <c r="M24" s="24"/>
      <c r="N24" s="24"/>
      <c r="O24" s="24"/>
      <c r="P24" s="26"/>
      <c r="Q24" s="24"/>
      <c r="R24" s="24"/>
      <c r="S24" s="24"/>
      <c r="T24" s="24"/>
      <c r="U24" s="24"/>
    </row>
    <row r="25" spans="1:21" x14ac:dyDescent="0.2">
      <c r="L25" s="27"/>
      <c r="M25" s="24"/>
      <c r="N25" s="24"/>
      <c r="O25" s="24"/>
      <c r="P25" s="26"/>
      <c r="R25" s="24"/>
      <c r="S25" s="24"/>
      <c r="T25" s="12"/>
    </row>
    <row r="26" spans="1:21" x14ac:dyDescent="0.2">
      <c r="L26" s="24"/>
      <c r="M26" s="24"/>
      <c r="N26" s="24"/>
      <c r="O26" s="24"/>
      <c r="P26" s="24"/>
      <c r="R26" s="24"/>
      <c r="S26" s="24"/>
      <c r="T26" s="12"/>
    </row>
    <row r="27" spans="1:21" x14ac:dyDescent="0.2">
      <c r="L27" s="27"/>
      <c r="M27" s="24"/>
      <c r="N27" s="24"/>
      <c r="O27" s="24"/>
      <c r="P27" s="26"/>
      <c r="R27" s="24"/>
      <c r="S27" s="24"/>
      <c r="T27" s="12"/>
    </row>
    <row r="28" spans="1:21" x14ac:dyDescent="0.2">
      <c r="L28" s="24"/>
      <c r="M28" s="24"/>
      <c r="N28" s="24"/>
      <c r="O28" s="24"/>
      <c r="P28" s="24"/>
      <c r="R28" s="24"/>
      <c r="S28" s="24"/>
    </row>
    <row r="29" spans="1:21" x14ac:dyDescent="0.2">
      <c r="L29" s="27"/>
      <c r="M29" s="24"/>
      <c r="N29" s="24"/>
      <c r="O29" s="24"/>
      <c r="P29" s="26"/>
      <c r="R29" s="24"/>
      <c r="S29" s="24"/>
    </row>
    <row r="30" spans="1:21" x14ac:dyDescent="0.2">
      <c r="S30" s="24"/>
    </row>
  </sheetData>
  <phoneticPr fontId="2"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pane xSplit="2" ySplit="6" topLeftCell="C7" activePane="bottomRight" state="frozen"/>
      <selection pane="topRight" activeCell="C1" sqref="C1"/>
      <selection pane="bottomLeft" activeCell="A7" sqref="A7"/>
      <selection pane="bottomRight" activeCell="I23" sqref="I23"/>
    </sheetView>
  </sheetViews>
  <sheetFormatPr baseColWidth="10" defaultRowHeight="12.75" x14ac:dyDescent="0.2"/>
  <cols>
    <col min="1" max="1" width="26.5703125" customWidth="1"/>
    <col min="2" max="2" width="11.85546875" customWidth="1"/>
    <col min="12" max="12" width="11.42578125" style="3"/>
  </cols>
  <sheetData>
    <row r="1" spans="1:21" ht="25.5" x14ac:dyDescent="0.2">
      <c r="A1" s="8" t="s">
        <v>149</v>
      </c>
    </row>
    <row r="2" spans="1:21" x14ac:dyDescent="0.2">
      <c r="A2" s="8" t="s">
        <v>159</v>
      </c>
    </row>
    <row r="3" spans="1:21" ht="38.25" x14ac:dyDescent="0.2">
      <c r="A3" s="29" t="s">
        <v>160</v>
      </c>
    </row>
    <row r="6" spans="1:21" x14ac:dyDescent="0.2">
      <c r="C6" t="s">
        <v>104</v>
      </c>
      <c r="D6" t="s">
        <v>105</v>
      </c>
      <c r="E6" t="s">
        <v>106</v>
      </c>
      <c r="F6" t="s">
        <v>108</v>
      </c>
      <c r="G6" t="s">
        <v>109</v>
      </c>
      <c r="H6" t="s">
        <v>110</v>
      </c>
      <c r="I6" t="s">
        <v>112</v>
      </c>
      <c r="J6" t="s">
        <v>129</v>
      </c>
      <c r="K6" s="1" t="s">
        <v>113</v>
      </c>
      <c r="L6" s="3" t="s">
        <v>130</v>
      </c>
      <c r="M6" t="s">
        <v>114</v>
      </c>
      <c r="N6" t="s">
        <v>115</v>
      </c>
      <c r="O6" t="s">
        <v>116</v>
      </c>
      <c r="P6" t="s">
        <v>117</v>
      </c>
      <c r="Q6" s="1" t="s">
        <v>118</v>
      </c>
      <c r="R6" s="3" t="s">
        <v>107</v>
      </c>
      <c r="S6" s="3" t="s">
        <v>111</v>
      </c>
      <c r="T6" s="1" t="s">
        <v>119</v>
      </c>
      <c r="U6" s="1" t="s">
        <v>120</v>
      </c>
    </row>
    <row r="7" spans="1:21" x14ac:dyDescent="0.2">
      <c r="B7" s="1">
        <v>2000</v>
      </c>
      <c r="C7" s="12">
        <v>537.76</v>
      </c>
      <c r="D7" s="12">
        <v>538</v>
      </c>
      <c r="E7" s="12">
        <v>472.45</v>
      </c>
      <c r="F7" s="12">
        <v>1535.32</v>
      </c>
      <c r="G7" s="12">
        <v>377.13</v>
      </c>
      <c r="H7" s="12">
        <v>774.56</v>
      </c>
      <c r="I7" s="12">
        <v>792.83</v>
      </c>
      <c r="J7" s="12">
        <v>783.69</v>
      </c>
      <c r="K7" s="19">
        <v>820.86</v>
      </c>
      <c r="L7" s="22">
        <v>943.66</v>
      </c>
      <c r="M7" s="12">
        <v>629.86</v>
      </c>
      <c r="N7" s="12">
        <v>600.11</v>
      </c>
      <c r="O7" s="12">
        <v>877.18</v>
      </c>
      <c r="P7" s="12">
        <v>877.47</v>
      </c>
      <c r="Q7" s="13">
        <f>AVERAGE(C7:P7)</f>
        <v>754.3485714285714</v>
      </c>
      <c r="R7" s="13">
        <v>412.58</v>
      </c>
      <c r="S7" s="13">
        <v>578.75</v>
      </c>
      <c r="T7" s="13">
        <v>724.26468354430403</v>
      </c>
      <c r="U7" s="13">
        <v>606.29907324364683</v>
      </c>
    </row>
    <row r="8" spans="1:21" x14ac:dyDescent="0.2">
      <c r="B8" s="1">
        <v>2001</v>
      </c>
      <c r="C8" s="12">
        <v>927.09</v>
      </c>
      <c r="D8" s="12">
        <v>568.89</v>
      </c>
      <c r="E8" s="12">
        <v>438.02</v>
      </c>
      <c r="F8" s="12">
        <v>1739.44</v>
      </c>
      <c r="G8" s="12">
        <v>475.8</v>
      </c>
      <c r="H8" s="12">
        <v>574.59</v>
      </c>
      <c r="I8" s="12">
        <v>844.51</v>
      </c>
      <c r="J8" s="12">
        <v>785.66</v>
      </c>
      <c r="K8" s="19">
        <v>602.16999999999996</v>
      </c>
      <c r="L8" s="22">
        <v>941.05</v>
      </c>
      <c r="M8" s="12">
        <v>680.96</v>
      </c>
      <c r="N8" s="12">
        <v>744.67</v>
      </c>
      <c r="O8" s="12">
        <v>895.75</v>
      </c>
      <c r="P8" s="12">
        <v>944.54</v>
      </c>
      <c r="Q8" s="13">
        <f t="shared" ref="Q8:Q21" si="0">AVERAGE(C8:P8)</f>
        <v>797.36714285714277</v>
      </c>
      <c r="R8" s="13">
        <v>571.41</v>
      </c>
      <c r="S8" s="13">
        <v>625.53</v>
      </c>
      <c r="T8" s="14">
        <v>791.38740740740741</v>
      </c>
      <c r="U8" s="14">
        <v>651.10161961366998</v>
      </c>
    </row>
    <row r="9" spans="1:21" x14ac:dyDescent="0.2">
      <c r="B9" s="1">
        <v>2002</v>
      </c>
      <c r="C9" s="12">
        <v>883.42</v>
      </c>
      <c r="D9" s="12">
        <v>605.89</v>
      </c>
      <c r="E9" s="12">
        <v>726.66</v>
      </c>
      <c r="F9" s="12">
        <v>1962.77</v>
      </c>
      <c r="G9" s="12">
        <v>509.4</v>
      </c>
      <c r="H9" s="12">
        <v>680.33</v>
      </c>
      <c r="I9" s="12">
        <v>1337.85</v>
      </c>
      <c r="J9" s="12">
        <v>802.3</v>
      </c>
      <c r="K9" s="19">
        <v>787.7</v>
      </c>
      <c r="L9" s="22">
        <v>866.36</v>
      </c>
      <c r="M9" s="12">
        <v>578.55999999999995</v>
      </c>
      <c r="N9" s="12">
        <v>907.91</v>
      </c>
      <c r="O9" s="12">
        <v>663.89</v>
      </c>
      <c r="P9" s="12">
        <v>1067.21</v>
      </c>
      <c r="Q9" s="13">
        <f t="shared" si="0"/>
        <v>884.30357142857144</v>
      </c>
      <c r="R9" s="13">
        <v>658.85</v>
      </c>
      <c r="S9" s="13">
        <v>644.15</v>
      </c>
      <c r="T9" s="14">
        <v>935.80857142857155</v>
      </c>
      <c r="U9" s="14">
        <v>752.03065250379393</v>
      </c>
    </row>
    <row r="10" spans="1:21" x14ac:dyDescent="0.2">
      <c r="B10" s="1">
        <v>2003</v>
      </c>
      <c r="C10" s="12">
        <v>883.69</v>
      </c>
      <c r="D10" s="12">
        <v>704.37</v>
      </c>
      <c r="E10" s="23" t="s">
        <v>123</v>
      </c>
      <c r="F10" s="12">
        <v>2222.4299999999998</v>
      </c>
      <c r="G10" s="12">
        <v>580.41</v>
      </c>
      <c r="H10" s="12">
        <v>663.95</v>
      </c>
      <c r="I10" s="12">
        <v>1196.26</v>
      </c>
      <c r="J10" s="12">
        <v>837.93</v>
      </c>
      <c r="K10" s="19">
        <v>871.78</v>
      </c>
      <c r="L10" s="22">
        <v>1070.33</v>
      </c>
      <c r="M10" s="12">
        <v>663.05</v>
      </c>
      <c r="N10" s="12">
        <v>722.23</v>
      </c>
      <c r="O10" s="12">
        <v>848</v>
      </c>
      <c r="P10" s="12">
        <v>1113.76</v>
      </c>
      <c r="Q10" s="13">
        <f t="shared" si="0"/>
        <v>952.16846153846143</v>
      </c>
      <c r="R10" s="13">
        <v>536.85</v>
      </c>
      <c r="S10" s="13">
        <v>645.89</v>
      </c>
      <c r="T10" s="14">
        <v>1023.1696000000001</v>
      </c>
      <c r="U10" s="14">
        <v>815.79332288401292</v>
      </c>
    </row>
    <row r="11" spans="1:21" x14ac:dyDescent="0.2">
      <c r="B11" s="1">
        <v>2004</v>
      </c>
      <c r="C11" s="12">
        <v>848.2</v>
      </c>
      <c r="D11" s="12">
        <v>664.2</v>
      </c>
      <c r="E11" s="23" t="s">
        <v>123</v>
      </c>
      <c r="F11" s="12">
        <v>1989.15</v>
      </c>
      <c r="G11" s="12">
        <v>650.09</v>
      </c>
      <c r="H11" s="12">
        <v>831.85</v>
      </c>
      <c r="I11" s="12">
        <v>1189.56</v>
      </c>
      <c r="J11" s="12">
        <v>946.49</v>
      </c>
      <c r="K11" s="19">
        <v>887.51</v>
      </c>
      <c r="L11" s="22">
        <v>989.95</v>
      </c>
      <c r="M11" s="12">
        <v>876.63</v>
      </c>
      <c r="N11" s="12">
        <v>905.76</v>
      </c>
      <c r="O11" s="12">
        <v>1369.73</v>
      </c>
      <c r="P11" s="12">
        <v>1235.73</v>
      </c>
      <c r="Q11" s="13">
        <f t="shared" si="0"/>
        <v>1029.6038461538462</v>
      </c>
      <c r="R11" s="13">
        <v>584.88</v>
      </c>
      <c r="S11" s="13">
        <v>723.98</v>
      </c>
      <c r="T11" s="14">
        <v>1063.4403703703699</v>
      </c>
      <c r="U11" s="14">
        <v>871.32688721804516</v>
      </c>
    </row>
    <row r="12" spans="1:21" x14ac:dyDescent="0.2">
      <c r="B12" s="1">
        <v>2005</v>
      </c>
      <c r="C12" s="12">
        <v>998.64</v>
      </c>
      <c r="D12" s="12">
        <v>881.81</v>
      </c>
      <c r="E12" s="12">
        <v>616.64</v>
      </c>
      <c r="F12" s="12">
        <v>1732.34</v>
      </c>
      <c r="G12" s="12">
        <v>708.12</v>
      </c>
      <c r="H12" s="12">
        <v>1092.01</v>
      </c>
      <c r="I12" s="12">
        <v>1283.78</v>
      </c>
      <c r="J12" s="12">
        <v>979.98</v>
      </c>
      <c r="K12" s="19">
        <v>939.13</v>
      </c>
      <c r="L12" s="22">
        <v>1128.9100000000001</v>
      </c>
      <c r="M12" s="12">
        <v>1332.25</v>
      </c>
      <c r="N12" s="12">
        <v>1183.1199999999999</v>
      </c>
      <c r="O12" s="12">
        <v>1068.58</v>
      </c>
      <c r="P12" s="12">
        <v>1391.48</v>
      </c>
      <c r="Q12" s="13">
        <f t="shared" si="0"/>
        <v>1095.4849999999999</v>
      </c>
      <c r="R12" s="13">
        <v>664.98</v>
      </c>
      <c r="S12" s="13">
        <v>931.83</v>
      </c>
      <c r="T12" s="14">
        <v>1124.3336708860761</v>
      </c>
      <c r="U12" s="14">
        <v>980.77720965309209</v>
      </c>
    </row>
    <row r="13" spans="1:21" x14ac:dyDescent="0.2">
      <c r="B13" s="1">
        <v>2006</v>
      </c>
      <c r="C13" s="12">
        <v>1023.91</v>
      </c>
      <c r="D13" s="12">
        <v>1019.41</v>
      </c>
      <c r="E13" s="12">
        <v>713.67</v>
      </c>
      <c r="F13" s="12">
        <v>1356.6</v>
      </c>
      <c r="G13" s="12">
        <v>777.69</v>
      </c>
      <c r="H13" s="12">
        <v>1445.61</v>
      </c>
      <c r="I13" s="12">
        <v>1442.11</v>
      </c>
      <c r="J13" s="12">
        <v>1234.3900000000001</v>
      </c>
      <c r="K13" s="19">
        <v>1070.22</v>
      </c>
      <c r="L13" s="22">
        <v>1192.1300000000001</v>
      </c>
      <c r="M13" s="12">
        <v>955.46</v>
      </c>
      <c r="N13" s="12">
        <v>1265.55</v>
      </c>
      <c r="O13" s="12">
        <v>1640.66</v>
      </c>
      <c r="P13" s="12">
        <v>1409.26</v>
      </c>
      <c r="Q13" s="13">
        <f t="shared" si="0"/>
        <v>1181.9049999999995</v>
      </c>
      <c r="R13" s="13">
        <v>716.23</v>
      </c>
      <c r="S13" s="13">
        <v>1179.0999999999999</v>
      </c>
      <c r="T13" s="14">
        <v>1269.5092682926829</v>
      </c>
      <c r="U13" s="14">
        <v>1099.8187900874634</v>
      </c>
    </row>
    <row r="14" spans="1:21" x14ac:dyDescent="0.2">
      <c r="B14" s="1">
        <v>2007</v>
      </c>
      <c r="C14" s="12">
        <v>1059.2</v>
      </c>
      <c r="D14" s="12">
        <v>1045.46</v>
      </c>
      <c r="E14" s="12">
        <v>902.28</v>
      </c>
      <c r="F14" s="12">
        <v>1457.98</v>
      </c>
      <c r="G14" s="12">
        <v>802.46</v>
      </c>
      <c r="H14" s="12">
        <v>865.71</v>
      </c>
      <c r="I14" s="12">
        <v>2351.79</v>
      </c>
      <c r="J14" s="12">
        <v>1229.0999999999999</v>
      </c>
      <c r="K14" s="19">
        <v>1200.46</v>
      </c>
      <c r="L14" s="22">
        <v>1250.4000000000001</v>
      </c>
      <c r="M14" s="12">
        <v>1137.1099999999999</v>
      </c>
      <c r="N14" s="12">
        <v>1221.49</v>
      </c>
      <c r="O14" s="12">
        <v>1220.76</v>
      </c>
      <c r="P14" s="12">
        <v>1517.42</v>
      </c>
      <c r="Q14" s="13">
        <f t="shared" si="0"/>
        <v>1232.9728571428573</v>
      </c>
      <c r="R14" s="13">
        <v>1212.3</v>
      </c>
      <c r="S14" s="13">
        <v>1299.19</v>
      </c>
      <c r="T14" s="14">
        <v>1349.7678888888888</v>
      </c>
      <c r="U14" s="14">
        <v>1156.5269219858174</v>
      </c>
    </row>
    <row r="15" spans="1:21" x14ac:dyDescent="0.2">
      <c r="B15" s="1">
        <v>2008</v>
      </c>
      <c r="C15" s="12">
        <v>995.23</v>
      </c>
      <c r="D15" s="12">
        <v>1020.44</v>
      </c>
      <c r="E15" s="12">
        <v>958.82</v>
      </c>
      <c r="F15" s="12">
        <v>1355.85</v>
      </c>
      <c r="G15" s="12">
        <v>750.44</v>
      </c>
      <c r="H15" s="12">
        <v>958.65</v>
      </c>
      <c r="I15" s="12">
        <v>1488.92</v>
      </c>
      <c r="J15" s="12">
        <v>1232.3699999999999</v>
      </c>
      <c r="K15" s="19">
        <v>1293.75</v>
      </c>
      <c r="L15" s="22">
        <v>1088.6600000000001</v>
      </c>
      <c r="M15" s="12">
        <v>794.19</v>
      </c>
      <c r="N15" s="12">
        <v>1109.4000000000001</v>
      </c>
      <c r="O15" s="12">
        <v>1448.81</v>
      </c>
      <c r="P15" s="12">
        <v>1485.89</v>
      </c>
      <c r="Q15" s="13">
        <f t="shared" si="0"/>
        <v>1141.53</v>
      </c>
      <c r="R15" s="13">
        <v>988.96</v>
      </c>
      <c r="S15" s="13">
        <v>1062.1400000000001</v>
      </c>
      <c r="T15" s="14">
        <v>1307.821494252873</v>
      </c>
      <c r="U15" s="14">
        <v>1181.5513913043471</v>
      </c>
    </row>
    <row r="16" spans="1:21" x14ac:dyDescent="0.2">
      <c r="B16" s="1">
        <v>2009</v>
      </c>
      <c r="C16" s="12">
        <v>1343.24</v>
      </c>
      <c r="D16" s="12">
        <v>1273.92</v>
      </c>
      <c r="E16" s="23">
        <v>1342.32</v>
      </c>
      <c r="F16" s="12">
        <v>1435.16</v>
      </c>
      <c r="G16" s="12">
        <v>823.97</v>
      </c>
      <c r="H16" s="12">
        <v>865.77</v>
      </c>
      <c r="I16" s="23">
        <v>1930.05</v>
      </c>
      <c r="J16" s="23">
        <v>1238.18</v>
      </c>
      <c r="K16" s="20">
        <v>1466.81</v>
      </c>
      <c r="L16" s="22">
        <v>1009.3</v>
      </c>
      <c r="M16" s="12">
        <v>1106.79</v>
      </c>
      <c r="N16" s="12">
        <v>1155.06</v>
      </c>
      <c r="O16" s="12">
        <v>2291.23</v>
      </c>
      <c r="P16" s="12">
        <v>1408.4</v>
      </c>
      <c r="Q16" s="13">
        <f t="shared" si="0"/>
        <v>1335.0142857142857</v>
      </c>
      <c r="R16" s="12">
        <v>954.61</v>
      </c>
      <c r="S16" s="22">
        <v>1146.6600000000001</v>
      </c>
      <c r="T16" s="12">
        <v>1477.1345614035085</v>
      </c>
      <c r="U16" s="12">
        <v>1380.1735204081626</v>
      </c>
    </row>
    <row r="17" spans="2:21" x14ac:dyDescent="0.2">
      <c r="B17" s="32" t="s">
        <v>165</v>
      </c>
      <c r="C17" s="12">
        <v>1229.3499999999999</v>
      </c>
      <c r="D17" s="12">
        <v>1214.3399999999999</v>
      </c>
      <c r="E17" s="23">
        <v>1107.3599999999999</v>
      </c>
      <c r="F17" s="12">
        <v>1221.71</v>
      </c>
      <c r="G17" s="12">
        <v>806.07</v>
      </c>
      <c r="H17" s="12">
        <v>1486.2</v>
      </c>
      <c r="I17" s="23">
        <v>1064.5999999999999</v>
      </c>
      <c r="J17" s="23">
        <v>987.99</v>
      </c>
      <c r="K17" s="20">
        <v>1265.3399999999999</v>
      </c>
      <c r="L17" s="22">
        <v>1063.4100000000001</v>
      </c>
      <c r="M17" s="12">
        <v>1056.74</v>
      </c>
      <c r="N17" s="12">
        <v>971.99</v>
      </c>
      <c r="O17" s="12">
        <v>2318.61</v>
      </c>
      <c r="P17" s="12">
        <v>1497.7</v>
      </c>
      <c r="Q17" s="13">
        <f t="shared" si="0"/>
        <v>1235.1007142857143</v>
      </c>
      <c r="R17" s="12">
        <v>860.49</v>
      </c>
      <c r="S17" s="22">
        <v>1169.79</v>
      </c>
      <c r="T17" s="12">
        <v>1496.587777777778</v>
      </c>
      <c r="U17" s="12">
        <v>1301.4848365122623</v>
      </c>
    </row>
    <row r="18" spans="2:21" x14ac:dyDescent="0.2">
      <c r="B18" s="32" t="s">
        <v>170</v>
      </c>
      <c r="C18" s="12">
        <v>1097.18</v>
      </c>
      <c r="D18" s="12">
        <v>919.74</v>
      </c>
      <c r="E18" s="23">
        <v>775.97</v>
      </c>
      <c r="F18" s="12">
        <v>1241.08</v>
      </c>
      <c r="G18" s="12">
        <v>715.98</v>
      </c>
      <c r="H18" s="12">
        <v>1029.19</v>
      </c>
      <c r="I18" s="23">
        <v>907.06</v>
      </c>
      <c r="J18" s="23">
        <v>900.35</v>
      </c>
      <c r="K18" s="20">
        <v>1110.49</v>
      </c>
      <c r="L18" s="22">
        <v>1004.66</v>
      </c>
      <c r="M18" s="12">
        <v>888.64</v>
      </c>
      <c r="N18" s="12">
        <v>1165.53</v>
      </c>
      <c r="O18" s="12">
        <v>1723.64</v>
      </c>
      <c r="P18" s="12">
        <v>1446.72</v>
      </c>
      <c r="Q18" s="13">
        <f t="shared" si="0"/>
        <v>1066.1592857142857</v>
      </c>
      <c r="R18">
        <v>980.53</v>
      </c>
      <c r="S18">
        <v>997.3</v>
      </c>
      <c r="T18" s="12">
        <v>1408.0504123711341</v>
      </c>
      <c r="U18" s="12">
        <v>1143.1010869565207</v>
      </c>
    </row>
    <row r="19" spans="2:21" x14ac:dyDescent="0.2">
      <c r="B19" s="32" t="s">
        <v>173</v>
      </c>
      <c r="C19" s="12">
        <v>853.70846899540004</v>
      </c>
      <c r="D19" s="12">
        <v>736.64968264519996</v>
      </c>
      <c r="E19" s="23">
        <v>658.00726340879999</v>
      </c>
      <c r="F19" s="12">
        <v>1591.0894093838001</v>
      </c>
      <c r="G19" s="12">
        <v>634.56708206559995</v>
      </c>
      <c r="H19" s="12">
        <v>806.52985892569995</v>
      </c>
      <c r="I19" s="23">
        <v>850.33063465780003</v>
      </c>
      <c r="J19" s="23">
        <v>1034.8337000513</v>
      </c>
      <c r="K19" s="20">
        <v>973.05644375639997</v>
      </c>
      <c r="L19" s="22">
        <v>908.10438933809996</v>
      </c>
      <c r="M19" s="12">
        <v>718.35960297769998</v>
      </c>
      <c r="N19" s="12">
        <v>1124.1884612772001</v>
      </c>
      <c r="O19" s="12">
        <v>1026.1180697051</v>
      </c>
      <c r="P19" s="12">
        <v>1295.1655785154001</v>
      </c>
      <c r="Q19" s="13">
        <f t="shared" si="0"/>
        <v>943.62204612167841</v>
      </c>
      <c r="R19" s="2">
        <v>693.17715426519999</v>
      </c>
      <c r="S19" s="2">
        <v>952.06440227619998</v>
      </c>
      <c r="T19" s="12">
        <v>1202.6143605094894</v>
      </c>
      <c r="U19" s="12">
        <v>1031.0139873225062</v>
      </c>
    </row>
    <row r="20" spans="2:21" x14ac:dyDescent="0.2">
      <c r="B20" s="32" t="s">
        <v>176</v>
      </c>
      <c r="C20">
        <v>844.79</v>
      </c>
      <c r="D20">
        <v>754.05</v>
      </c>
      <c r="E20">
        <v>688.47</v>
      </c>
      <c r="F20">
        <v>1152.32</v>
      </c>
      <c r="G20">
        <v>596.91999999999996</v>
      </c>
      <c r="H20">
        <v>826.81</v>
      </c>
      <c r="I20">
        <v>928.01</v>
      </c>
      <c r="J20">
        <v>932.11</v>
      </c>
      <c r="K20" s="20">
        <v>983.89</v>
      </c>
      <c r="L20" s="3">
        <v>917.85</v>
      </c>
      <c r="M20">
        <v>651.92999999999995</v>
      </c>
      <c r="N20">
        <v>1027.29</v>
      </c>
      <c r="O20">
        <v>1248.1400000000001</v>
      </c>
      <c r="P20">
        <v>1438.15</v>
      </c>
      <c r="Q20" s="13">
        <f t="shared" si="0"/>
        <v>927.90928571428583</v>
      </c>
      <c r="R20">
        <v>721.37</v>
      </c>
      <c r="S20">
        <v>813.57</v>
      </c>
      <c r="T20" s="12">
        <v>1221.6929702970297</v>
      </c>
      <c r="U20" s="12">
        <v>1023.1959143968879</v>
      </c>
    </row>
    <row r="21" spans="2:21" x14ac:dyDescent="0.2">
      <c r="B21" s="32" t="s">
        <v>184</v>
      </c>
      <c r="C21" s="12">
        <v>987.68807258490006</v>
      </c>
      <c r="D21" s="12">
        <v>935.22607311030004</v>
      </c>
      <c r="E21" s="12">
        <v>978.24366871480004</v>
      </c>
      <c r="F21" s="12">
        <v>1239.1170752476</v>
      </c>
      <c r="G21" s="12">
        <v>666.29539296279995</v>
      </c>
      <c r="H21" s="12">
        <v>847.06394225270003</v>
      </c>
      <c r="I21" s="12">
        <v>935.97417383820004</v>
      </c>
      <c r="J21" s="12">
        <v>1213.6458829887999</v>
      </c>
      <c r="K21" s="20">
        <v>1021.0154561105001</v>
      </c>
      <c r="L21" s="12">
        <v>1171.9397058861</v>
      </c>
      <c r="M21" s="12">
        <v>1025.3399326159999</v>
      </c>
      <c r="N21" s="12">
        <v>893.10127764239996</v>
      </c>
      <c r="O21" s="12">
        <v>1344.8227903730999</v>
      </c>
      <c r="P21" s="12">
        <v>1481.6842047026</v>
      </c>
      <c r="Q21" s="12">
        <f t="shared" si="0"/>
        <v>1052.9398320736286</v>
      </c>
      <c r="R21" s="12">
        <v>720.22021692470003</v>
      </c>
      <c r="S21" s="12">
        <v>955.32910267709997</v>
      </c>
      <c r="T21" s="12">
        <v>1472.9416211838941</v>
      </c>
      <c r="U21" s="12">
        <v>1055.3483233304007</v>
      </c>
    </row>
    <row r="23" spans="2:21" x14ac:dyDescent="0.2">
      <c r="C23" t="s">
        <v>166</v>
      </c>
      <c r="K23" s="2"/>
      <c r="L23" s="33"/>
      <c r="M23" s="2"/>
      <c r="N23" s="2"/>
      <c r="O23" s="2"/>
      <c r="P23" s="2"/>
      <c r="Q23" s="2"/>
      <c r="R23" s="2"/>
      <c r="S23" s="2"/>
      <c r="T23" s="2"/>
      <c r="U23" s="2"/>
    </row>
    <row r="24" spans="2:21" x14ac:dyDescent="0.2">
      <c r="K24" s="2"/>
      <c r="L24" s="33"/>
      <c r="M24" s="2"/>
      <c r="N24" s="2"/>
      <c r="O24" s="2"/>
      <c r="P24" s="2"/>
      <c r="Q24" s="2"/>
      <c r="R24" s="2"/>
      <c r="S24" s="2"/>
      <c r="T24" s="2"/>
      <c r="U24" s="2"/>
    </row>
    <row r="25" spans="2:21" x14ac:dyDescent="0.2">
      <c r="K25" s="2"/>
      <c r="L25" s="33"/>
      <c r="M25" s="2"/>
      <c r="N25" s="2"/>
      <c r="O25" s="2"/>
      <c r="P25" s="2"/>
      <c r="Q25" s="2"/>
      <c r="R25" s="2"/>
      <c r="S25" s="2"/>
      <c r="T25" s="2"/>
      <c r="U25" s="2"/>
    </row>
    <row r="26" spans="2:21" x14ac:dyDescent="0.2">
      <c r="K26" s="2"/>
      <c r="L26" s="33"/>
      <c r="M26" s="2"/>
      <c r="N26" s="2"/>
      <c r="O26" s="2"/>
      <c r="P26" s="2"/>
      <c r="Q26" s="2"/>
      <c r="R26" s="2"/>
      <c r="S26" s="2"/>
      <c r="T26" s="2"/>
      <c r="U26" s="2"/>
    </row>
    <row r="27" spans="2:21" x14ac:dyDescent="0.2">
      <c r="K27" s="2"/>
      <c r="L27" s="33"/>
      <c r="M27" s="2"/>
      <c r="N27" s="2"/>
      <c r="O27" s="2"/>
      <c r="P27" s="2"/>
      <c r="Q27" s="2"/>
      <c r="R27" s="2"/>
      <c r="S27" s="2"/>
      <c r="T27" s="2"/>
      <c r="U27" s="2"/>
    </row>
    <row r="28" spans="2:21" x14ac:dyDescent="0.2">
      <c r="K28" s="2"/>
      <c r="L28" s="33"/>
      <c r="M28" s="2"/>
      <c r="N28" s="2"/>
      <c r="O28" s="2"/>
      <c r="P28" s="2"/>
      <c r="Q28" s="2"/>
      <c r="R28" s="2"/>
      <c r="S28" s="2"/>
      <c r="T28" s="2"/>
      <c r="U28" s="2"/>
    </row>
    <row r="29" spans="2:21" x14ac:dyDescent="0.2">
      <c r="K29" s="2"/>
      <c r="L29" s="33"/>
      <c r="M29" s="2"/>
      <c r="N29" s="2"/>
      <c r="O29" s="2"/>
      <c r="P29" s="2"/>
      <c r="Q29" s="2"/>
      <c r="R29" s="2"/>
      <c r="S29" s="2"/>
      <c r="T29" s="2"/>
      <c r="U29" s="2"/>
    </row>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Bienestar social</vt:lpstr>
      <vt:lpstr>Asociaciones</vt:lpstr>
      <vt:lpstr>Área de Igualdad</vt:lpstr>
      <vt:lpstr>Negc Empleo</vt:lpstr>
      <vt:lpstr>Censo electoral</vt:lpstr>
      <vt:lpstr>Nº votantes</vt:lpstr>
      <vt:lpstr>% participación elecciones</vt:lpstr>
      <vt:lpstr>Ingresos por hab.</vt:lpstr>
      <vt:lpstr>Gastos por hab.</vt:lpstr>
    </vt:vector>
  </TitlesOfParts>
  <Company>Analistas Economicos de Andalucia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gabriels</dc:creator>
  <cp:lastModifiedBy>felipecc</cp:lastModifiedBy>
  <dcterms:created xsi:type="dcterms:W3CDTF">2010-02-08T12:14:56Z</dcterms:created>
  <dcterms:modified xsi:type="dcterms:W3CDTF">2017-05-31T09:54:21Z</dcterms:modified>
</cp:coreProperties>
</file>