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17\Mayo 2017\"/>
    </mc:Choice>
  </mc:AlternateContent>
  <bookViews>
    <workbookView xWindow="0" yWindow="0" windowWidth="19200" windowHeight="10695" firstSheet="1" activeTab="4"/>
  </bookViews>
  <sheets>
    <sheet name="Carlos Haya" sheetId="19" r:id="rId1"/>
    <sheet name="Clínico Universitario" sheetId="20" r:id="rId2"/>
    <sheet name="Camas Área Metropolitana" sheetId="3" r:id="rId3"/>
    <sheet name="Residencia de Ancianos" sheetId="9" r:id="rId4"/>
    <sheet name="Donantes" sheetId="16" r:id="rId5"/>
  </sheets>
  <calcPr calcId="152511"/>
</workbook>
</file>

<file path=xl/calcChain.xml><?xml version="1.0" encoding="utf-8"?>
<calcChain xmlns="http://schemas.openxmlformats.org/spreadsheetml/2006/main">
  <c r="M29" i="19" l="1"/>
  <c r="Q29" i="19"/>
  <c r="T78" i="3" l="1"/>
  <c r="S78" i="3"/>
  <c r="P78" i="3"/>
  <c r="N78" i="3"/>
  <c r="M78" i="3"/>
  <c r="K78" i="3"/>
  <c r="J78" i="3"/>
  <c r="I78" i="3"/>
  <c r="H78" i="3"/>
  <c r="F78" i="3"/>
  <c r="E78" i="3"/>
  <c r="D78" i="3"/>
  <c r="R77" i="3"/>
  <c r="R76" i="3"/>
  <c r="R78" i="3" s="1"/>
  <c r="V75" i="3"/>
  <c r="U75" i="3"/>
  <c r="T75" i="3"/>
  <c r="S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R74" i="3"/>
  <c r="R73" i="3"/>
  <c r="R75" i="3" s="1"/>
  <c r="T72" i="3"/>
  <c r="S72" i="3"/>
  <c r="P72" i="3"/>
  <c r="M72" i="3"/>
  <c r="K72" i="3"/>
  <c r="J72" i="3"/>
  <c r="I72" i="3"/>
  <c r="F72" i="3"/>
  <c r="E72" i="3"/>
  <c r="D72" i="3"/>
  <c r="T69" i="3"/>
  <c r="S69" i="3"/>
  <c r="Q69" i="3"/>
  <c r="P69" i="3"/>
  <c r="O69" i="3"/>
  <c r="N69" i="3"/>
  <c r="M69" i="3"/>
  <c r="L69" i="3"/>
  <c r="K69" i="3"/>
  <c r="J69" i="3"/>
  <c r="I69" i="3"/>
  <c r="H69" i="3"/>
  <c r="F69" i="3"/>
  <c r="E69" i="3"/>
  <c r="D69" i="3"/>
  <c r="R68" i="3"/>
  <c r="R67" i="3"/>
  <c r="R69" i="3" s="1"/>
  <c r="U66" i="3"/>
  <c r="T66" i="3"/>
  <c r="S66" i="3"/>
  <c r="Q66" i="3"/>
  <c r="P66" i="3"/>
  <c r="O66" i="3"/>
  <c r="N66" i="3"/>
  <c r="M66" i="3"/>
  <c r="L66" i="3"/>
  <c r="K66" i="3"/>
  <c r="J66" i="3"/>
  <c r="I66" i="3"/>
  <c r="H66" i="3"/>
  <c r="F66" i="3"/>
  <c r="E66" i="3"/>
  <c r="D66" i="3"/>
  <c r="R65" i="3"/>
  <c r="R64" i="3"/>
  <c r="R66" i="3" s="1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F63" i="3"/>
  <c r="E63" i="3"/>
  <c r="D63" i="3"/>
  <c r="R62" i="3"/>
  <c r="R61" i="3"/>
  <c r="U60" i="3"/>
  <c r="T60" i="3"/>
  <c r="S60" i="3"/>
  <c r="Q60" i="3"/>
  <c r="P60" i="3"/>
  <c r="O60" i="3"/>
  <c r="N60" i="3"/>
  <c r="M60" i="3"/>
  <c r="L60" i="3"/>
  <c r="K60" i="3"/>
  <c r="J60" i="3"/>
  <c r="I60" i="3"/>
  <c r="H60" i="3"/>
  <c r="F60" i="3"/>
  <c r="E60" i="3"/>
  <c r="D60" i="3"/>
  <c r="R60" i="3" s="1"/>
  <c r="R59" i="3"/>
  <c r="R58" i="3"/>
  <c r="U57" i="3"/>
  <c r="T57" i="3"/>
  <c r="S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R57" i="3" s="1"/>
  <c r="R56" i="3"/>
  <c r="R55" i="3"/>
  <c r="U54" i="3"/>
  <c r="T54" i="3"/>
  <c r="S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R54" i="3" s="1"/>
  <c r="R53" i="3"/>
  <c r="R52" i="3"/>
  <c r="U51" i="3"/>
  <c r="T51" i="3"/>
  <c r="S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R51" i="3" s="1"/>
  <c r="R50" i="3"/>
  <c r="R49" i="3"/>
  <c r="U48" i="3"/>
  <c r="T48" i="3"/>
  <c r="S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R48" i="3" s="1"/>
  <c r="R47" i="3"/>
  <c r="R46" i="3"/>
  <c r="U45" i="3"/>
  <c r="T45" i="3"/>
  <c r="S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R45" i="3" s="1"/>
  <c r="R44" i="3"/>
  <c r="R43" i="3"/>
  <c r="U42" i="3"/>
  <c r="T42" i="3"/>
  <c r="S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R42" i="3" s="1"/>
  <c r="R41" i="3"/>
  <c r="R40" i="3"/>
  <c r="U39" i="3"/>
  <c r="T39" i="3"/>
  <c r="S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R39" i="3" s="1"/>
  <c r="R38" i="3"/>
  <c r="R37" i="3"/>
  <c r="U36" i="3"/>
  <c r="T36" i="3"/>
  <c r="S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R36" i="3" s="1"/>
  <c r="R35" i="3"/>
  <c r="R34" i="3"/>
  <c r="U33" i="3"/>
  <c r="T33" i="3"/>
  <c r="S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3" i="3" s="1"/>
  <c r="R32" i="3"/>
  <c r="R31" i="3"/>
  <c r="U30" i="3"/>
  <c r="T30" i="3"/>
  <c r="S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R30" i="3" s="1"/>
  <c r="R29" i="3"/>
  <c r="R28" i="3"/>
  <c r="U27" i="3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R27" i="3" s="1"/>
  <c r="R26" i="3"/>
  <c r="R25" i="3"/>
  <c r="U24" i="3"/>
  <c r="T24" i="3"/>
  <c r="S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R24" i="3" s="1"/>
  <c r="R23" i="3"/>
  <c r="R22" i="3"/>
  <c r="U21" i="3"/>
  <c r="T21" i="3"/>
  <c r="S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R21" i="3" s="1"/>
  <c r="R20" i="3"/>
  <c r="R19" i="3"/>
  <c r="U18" i="3"/>
  <c r="T18" i="3"/>
  <c r="S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R18" i="3" s="1"/>
  <c r="R17" i="3"/>
  <c r="R16" i="3"/>
  <c r="U15" i="3"/>
  <c r="T15" i="3"/>
  <c r="S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R15" i="3" s="1"/>
  <c r="R14" i="3"/>
  <c r="R13" i="3"/>
  <c r="U12" i="3"/>
  <c r="T12" i="3"/>
  <c r="S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R12" i="3" s="1"/>
  <c r="R11" i="3"/>
  <c r="R10" i="3"/>
  <c r="U9" i="3"/>
  <c r="T9" i="3"/>
  <c r="S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R9" i="3" s="1"/>
  <c r="R8" i="3"/>
  <c r="R7" i="3"/>
  <c r="D26" i="9" l="1"/>
  <c r="E26" i="9"/>
  <c r="F26" i="9"/>
  <c r="G26" i="9"/>
  <c r="H26" i="9"/>
  <c r="I26" i="9"/>
  <c r="J26" i="9"/>
  <c r="K26" i="9"/>
  <c r="C26" i="9"/>
  <c r="C11" i="9"/>
  <c r="D11" i="9"/>
  <c r="E11" i="9"/>
  <c r="F11" i="9"/>
  <c r="G11" i="9"/>
  <c r="H11" i="9"/>
  <c r="I11" i="9"/>
  <c r="J11" i="9"/>
  <c r="K11" i="9"/>
  <c r="C16" i="9"/>
  <c r="D16" i="9"/>
  <c r="E16" i="9"/>
  <c r="F16" i="9"/>
  <c r="G16" i="9"/>
  <c r="H16" i="9"/>
  <c r="I16" i="9"/>
  <c r="J16" i="9"/>
  <c r="K16" i="9"/>
</calcChain>
</file>

<file path=xl/comments1.xml><?xml version="1.0" encoding="utf-8"?>
<comments xmlns="http://schemas.openxmlformats.org/spreadsheetml/2006/main">
  <authors>
    <author>felipecc</author>
  </authors>
  <commentList>
    <comment ref="B27" authorId="0" shapeId="0">
      <text>
        <r>
          <rPr>
            <b/>
            <sz val="9"/>
            <color indexed="81"/>
            <rFont val="Tahoma"/>
            <charset val="1"/>
          </rPr>
          <t>felipecc:</t>
        </r>
        <r>
          <rPr>
            <sz val="9"/>
            <color indexed="81"/>
            <rFont val="Tahoma"/>
            <charset val="1"/>
          </rPr>
          <t xml:space="preserve">
desde aquí datos revisados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felipecc:</t>
        </r>
        <r>
          <rPr>
            <sz val="9"/>
            <color indexed="81"/>
            <rFont val="Tahoma"/>
            <charset val="1"/>
          </rPr>
          <t xml:space="preserve">
desde aquí personal sanitario no facultativo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B12" authorId="0" shapeId="0">
      <text>
        <r>
          <rPr>
            <b/>
            <sz val="9"/>
            <color indexed="81"/>
            <rFont val="Tahoma"/>
            <charset val="1"/>
          </rPr>
          <t>felipecc:</t>
        </r>
        <r>
          <rPr>
            <sz val="9"/>
            <color indexed="81"/>
            <rFont val="Tahoma"/>
            <charset val="1"/>
          </rPr>
          <t xml:space="preserve">
Este hospital no tiene programa de trasplantes de órganos</t>
        </r>
      </text>
    </comment>
  </commentList>
</comments>
</file>

<file path=xl/sharedStrings.xml><?xml version="1.0" encoding="utf-8"?>
<sst xmlns="http://schemas.openxmlformats.org/spreadsheetml/2006/main" count="273" uniqueCount="96">
  <si>
    <t>Facultativos</t>
  </si>
  <si>
    <t>Alhaurín de la Torre</t>
  </si>
  <si>
    <t>Alhaurín el Grande</t>
  </si>
  <si>
    <t>Almogía</t>
  </si>
  <si>
    <t>Álora</t>
  </si>
  <si>
    <t>Benalmádena</t>
  </si>
  <si>
    <t>Cártama</t>
  </si>
  <si>
    <t>Casabermeja</t>
  </si>
  <si>
    <t>Coín</t>
  </si>
  <si>
    <t>Colmenar</t>
  </si>
  <si>
    <t>Málaga</t>
  </si>
  <si>
    <t>Pizarra</t>
  </si>
  <si>
    <t>Rincón de la Victoria</t>
  </si>
  <si>
    <t>Totalán</t>
  </si>
  <si>
    <t>Torremolinos</t>
  </si>
  <si>
    <t>Atención especializada: Camas en hospitales públicos</t>
  </si>
  <si>
    <t>Atención especializada: Camas en hospitales privados</t>
  </si>
  <si>
    <t>Total</t>
  </si>
  <si>
    <t>PROVINCIA</t>
  </si>
  <si>
    <t>Fuente: Servicio Andaluz de Salud</t>
  </si>
  <si>
    <t>Área Metropolitana</t>
  </si>
  <si>
    <t>Andalucía</t>
  </si>
  <si>
    <t>Almería</t>
  </si>
  <si>
    <t>Cádiz</t>
  </si>
  <si>
    <t>Córdoba</t>
  </si>
  <si>
    <t>Granada</t>
  </si>
  <si>
    <t>Huelva</t>
  </si>
  <si>
    <t>Jaén</t>
  </si>
  <si>
    <t>Sevilla</t>
  </si>
  <si>
    <t xml:space="preserve"> Indicadores de Portal Mayores </t>
  </si>
  <si>
    <t>(http://www.imsersomayores.csic.es)</t>
  </si>
  <si>
    <t xml:space="preserve">Total </t>
  </si>
  <si>
    <t>Residencias privadas</t>
  </si>
  <si>
    <t>Residencias públicas</t>
  </si>
  <si>
    <t>Total de plazas</t>
  </si>
  <si>
    <t>Población de 65 y más años</t>
  </si>
  <si>
    <t>RATIO</t>
  </si>
  <si>
    <t>Sin datos</t>
  </si>
  <si>
    <t xml:space="preserve">Residencias privadas </t>
  </si>
  <si>
    <t>http://www.juntadeandalucia.es/servicioandaluzdesalud/principal/documentosAcc.asp?pagina=gr_serviciossanitarios3_1_1#3</t>
  </si>
  <si>
    <r>
      <t xml:space="preserve">Hospitales </t>
    </r>
    <r>
      <rPr>
        <b/>
        <u/>
        <sz val="9"/>
        <color indexed="8"/>
        <rFont val="Verdana"/>
        <family val="2"/>
      </rPr>
      <t>con</t>
    </r>
    <r>
      <rPr>
        <b/>
        <sz val="9"/>
        <color indexed="8"/>
        <rFont val="Verdana"/>
        <family val="2"/>
      </rPr>
      <t xml:space="preserve"> programa de trasplantes de órganos</t>
    </r>
  </si>
  <si>
    <t>Hospital Reina Sofía de Córdoba</t>
  </si>
  <si>
    <t>Hospital Virgen de las Nieves de Granada</t>
  </si>
  <si>
    <t>Hospital Virgen del Rocío de Sevilla</t>
  </si>
  <si>
    <t>Hospital Regional de Málaga</t>
  </si>
  <si>
    <t>Hospital Puerta del Mar de Cádiz</t>
  </si>
  <si>
    <t>Centros residenciales en Málaga</t>
  </si>
  <si>
    <t>Número de residencias</t>
  </si>
  <si>
    <t>Fuente: Instituto de Mayores y Servicios Sociales (IMSERSO).</t>
  </si>
  <si>
    <t>COMPLEJO HOSPITALARIO</t>
  </si>
  <si>
    <t>CARLOS HAYA</t>
  </si>
  <si>
    <t>ATS</t>
  </si>
  <si>
    <t>Otros</t>
  </si>
  <si>
    <t>Personal sanitario</t>
  </si>
  <si>
    <t>Personal no sanitario</t>
  </si>
  <si>
    <t>Número de ingresos</t>
  </si>
  <si>
    <t>Estancia media</t>
  </si>
  <si>
    <t>Indice de ocupación</t>
  </si>
  <si>
    <t>Intervenciones programadas</t>
  </si>
  <si>
    <t>Intervenciones urgentes</t>
  </si>
  <si>
    <t>Total Interv. No ambulatorias</t>
  </si>
  <si>
    <t>Intervenciones ambulatorias</t>
  </si>
  <si>
    <t>Cirugia mayor ambulatoria</t>
  </si>
  <si>
    <t>Total interv. Ambulatorias</t>
  </si>
  <si>
    <t>Total intervenciones</t>
  </si>
  <si>
    <t>Urgencias atendidas</t>
  </si>
  <si>
    <t>Partos vaginales</t>
  </si>
  <si>
    <t>Cesáreas</t>
  </si>
  <si>
    <t>Total consultas externas especialistas</t>
  </si>
  <si>
    <t>2do sem 97</t>
  </si>
  <si>
    <t>1er sem 98</t>
  </si>
  <si>
    <t>-</t>
  </si>
  <si>
    <t>2do sem 98</t>
  </si>
  <si>
    <t>1er sem 99</t>
  </si>
  <si>
    <t xml:space="preserve">2do sem 99 </t>
  </si>
  <si>
    <t>1er sem 00</t>
  </si>
  <si>
    <t>2do sem 00</t>
  </si>
  <si>
    <t>1er sem 01</t>
  </si>
  <si>
    <t>2do sem 01</t>
  </si>
  <si>
    <t xml:space="preserve"> --</t>
  </si>
  <si>
    <t>HOSPITAL UNIVERSITARIO</t>
  </si>
  <si>
    <t>VIRGEN DE LA VICTORIA</t>
  </si>
  <si>
    <t>Personal directivo</t>
  </si>
  <si>
    <t>Fuengirola</t>
  </si>
  <si>
    <t>Mijas</t>
  </si>
  <si>
    <t xml:space="preserve"> Hospital Virgen de la Victoria</t>
  </si>
  <si>
    <t>RESIDENCIAS DE ANCIANOS CON RELACIÓN A LA POBLACIÓN MAYOR DE 65 AÑOS</t>
  </si>
  <si>
    <t>(Nº de personas, ingresos, estancias, intervenciones)</t>
  </si>
  <si>
    <t>Fuente: Instituto de Estadística y Cartografía de Andalucía</t>
  </si>
  <si>
    <t>CAMAS HOSPITALARIAS</t>
  </si>
  <si>
    <t>(Nº de camas)</t>
  </si>
  <si>
    <t>(Nº de donantes de órganos)</t>
  </si>
  <si>
    <t>HOSPITALES QUE HAN GENERADO DONANTES DE ÓRGANOS EN ANDALUCÍA</t>
  </si>
  <si>
    <t>Ratio de plazas residenciales por cada 100 personas de 65 y más años</t>
  </si>
  <si>
    <t>(Número de residencias y plazas residenciales con relación a la población mayor de de 65 años)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</si>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</sst>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u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b/>
      <sz val="9"/>
      <color indexed="8"/>
      <name val="Verdana"/>
      <family val="2"/>
    </font>
    <font>
      <b/>
      <u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name val="Times New Roman"/>
      <family val="1"/>
    </font>
    <font>
      <sz val="9"/>
      <name val="Univers"/>
      <family val="2"/>
    </font>
    <font>
      <i/>
      <sz val="9"/>
      <name val="Univers"/>
      <family val="2"/>
    </font>
    <font>
      <b/>
      <sz val="9"/>
      <name val="Univers"/>
      <family val="2"/>
    </font>
    <font>
      <b/>
      <sz val="9"/>
      <name val="Univers"/>
    </font>
    <font>
      <b/>
      <i/>
      <sz val="9"/>
      <name val="Univers"/>
    </font>
    <font>
      <sz val="9"/>
      <name val="Univers"/>
    </font>
    <font>
      <sz val="10"/>
      <name val="Univers"/>
    </font>
    <font>
      <sz val="9"/>
      <name val="Arial"/>
      <family val="2"/>
    </font>
    <font>
      <sz val="12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/>
      <diagonal/>
    </border>
  </borders>
  <cellStyleXfs count="5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Border="1"/>
    <xf numFmtId="0" fontId="6" fillId="0" borderId="0" xfId="0" applyFont="1"/>
    <xf numFmtId="0" fontId="0" fillId="0" borderId="0" xfId="0" applyAlignment="1">
      <alignment horizontal="center"/>
    </xf>
    <xf numFmtId="3" fontId="13" fillId="0" borderId="1" xfId="4" applyNumberFormat="1" applyFont="1" applyBorder="1" applyAlignment="1">
      <alignment horizontal="center"/>
    </xf>
    <xf numFmtId="0" fontId="7" fillId="4" borderId="0" xfId="0" applyFont="1" applyFill="1" applyAlignment="1">
      <alignment vertical="center"/>
    </xf>
    <xf numFmtId="0" fontId="1" fillId="4" borderId="0" xfId="0" applyFont="1" applyFill="1"/>
    <xf numFmtId="0" fontId="0" fillId="4" borderId="0" xfId="0" applyFill="1"/>
    <xf numFmtId="0" fontId="8" fillId="4" borderId="0" xfId="3" applyFont="1" applyFill="1" applyAlignment="1" applyProtection="1">
      <alignment vertical="center"/>
    </xf>
    <xf numFmtId="1" fontId="0" fillId="4" borderId="0" xfId="0" applyNumberFormat="1" applyFill="1"/>
    <xf numFmtId="3" fontId="9" fillId="0" borderId="0" xfId="4" applyNumberFormat="1"/>
    <xf numFmtId="0" fontId="10" fillId="5" borderId="2" xfId="4" applyFont="1" applyFill="1" applyBorder="1" applyAlignment="1">
      <alignment horizontal="center" vertical="center" wrapText="1"/>
    </xf>
    <xf numFmtId="0" fontId="10" fillId="5" borderId="3" xfId="4" applyFont="1" applyFill="1" applyBorder="1" applyAlignment="1">
      <alignment horizontal="center" vertical="center" wrapText="1"/>
    </xf>
    <xf numFmtId="0" fontId="10" fillId="5" borderId="4" xfId="4" applyFont="1" applyFill="1" applyBorder="1"/>
    <xf numFmtId="3" fontId="11" fillId="0" borderId="5" xfId="4" applyNumberFormat="1" applyFont="1" applyBorder="1" applyAlignment="1">
      <alignment horizontal="center"/>
    </xf>
    <xf numFmtId="165" fontId="11" fillId="0" borderId="5" xfId="4" applyNumberFormat="1" applyFont="1" applyBorder="1" applyAlignment="1">
      <alignment horizontal="center"/>
    </xf>
    <xf numFmtId="3" fontId="11" fillId="0" borderId="6" xfId="4" applyNumberFormat="1" applyFont="1" applyBorder="1" applyAlignment="1">
      <alignment horizontal="center"/>
    </xf>
    <xf numFmtId="165" fontId="11" fillId="0" borderId="6" xfId="4" applyNumberFormat="1" applyFont="1" applyBorder="1" applyAlignment="1">
      <alignment horizontal="center"/>
    </xf>
    <xf numFmtId="0" fontId="10" fillId="5" borderId="7" xfId="4" applyFont="1" applyFill="1" applyBorder="1"/>
    <xf numFmtId="3" fontId="11" fillId="0" borderId="8" xfId="4" applyNumberFormat="1" applyFont="1" applyBorder="1" applyAlignment="1">
      <alignment horizontal="center"/>
    </xf>
    <xf numFmtId="165" fontId="11" fillId="0" borderId="8" xfId="4" applyNumberFormat="1" applyFont="1" applyBorder="1" applyAlignment="1">
      <alignment horizontal="center"/>
    </xf>
    <xf numFmtId="3" fontId="11" fillId="0" borderId="9" xfId="4" applyNumberFormat="1" applyFont="1" applyBorder="1" applyAlignment="1">
      <alignment horizontal="center"/>
    </xf>
    <xf numFmtId="165" fontId="11" fillId="0" borderId="9" xfId="4" applyNumberFormat="1" applyFont="1" applyBorder="1" applyAlignment="1">
      <alignment horizontal="center"/>
    </xf>
    <xf numFmtId="0" fontId="12" fillId="5" borderId="7" xfId="4" applyFont="1" applyFill="1" applyBorder="1"/>
    <xf numFmtId="3" fontId="13" fillId="0" borderId="10" xfId="4" applyNumberFormat="1" applyFont="1" applyBorder="1" applyAlignment="1">
      <alignment horizontal="center"/>
    </xf>
    <xf numFmtId="165" fontId="13" fillId="0" borderId="10" xfId="4" applyNumberFormat="1" applyFont="1" applyBorder="1" applyAlignment="1">
      <alignment horizontal="center"/>
    </xf>
    <xf numFmtId="165" fontId="13" fillId="0" borderId="1" xfId="4" applyNumberFormat="1" applyFont="1" applyBorder="1" applyAlignment="1">
      <alignment horizontal="center"/>
    </xf>
    <xf numFmtId="3" fontId="13" fillId="0" borderId="11" xfId="4" applyNumberFormat="1" applyFont="1" applyBorder="1" applyAlignment="1">
      <alignment horizontal="center"/>
    </xf>
    <xf numFmtId="165" fontId="13" fillId="0" borderId="11" xfId="4" applyNumberFormat="1" applyFont="1" applyBorder="1" applyAlignment="1">
      <alignment horizontal="center"/>
    </xf>
    <xf numFmtId="0" fontId="4" fillId="0" borderId="0" xfId="3" applyFill="1" applyBorder="1" applyAlignment="1" applyProtection="1"/>
    <xf numFmtId="0" fontId="0" fillId="0" borderId="0" xfId="0" applyFill="1" applyBorder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1" fontId="0" fillId="0" borderId="0" xfId="0" applyNumberFormat="1" applyFill="1"/>
    <xf numFmtId="0" fontId="0" fillId="0" borderId="0" xfId="0" applyAlignment="1">
      <alignment horizontal="left"/>
    </xf>
    <xf numFmtId="165" fontId="13" fillId="0" borderId="1" xfId="0" applyNumberFormat="1" applyFont="1" applyBorder="1" applyAlignment="1">
      <alignment horizontal="right"/>
    </xf>
    <xf numFmtId="165" fontId="13" fillId="0" borderId="1" xfId="4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18" fillId="0" borderId="0" xfId="0" applyFont="1"/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1" fillId="0" borderId="0" xfId="0" applyFont="1" applyBorder="1"/>
    <xf numFmtId="0" fontId="22" fillId="0" borderId="0" xfId="0" applyFont="1" applyBorder="1"/>
    <xf numFmtId="0" fontId="18" fillId="0" borderId="0" xfId="0" applyFont="1" applyAlignment="1">
      <alignment horizontal="center"/>
    </xf>
    <xf numFmtId="3" fontId="18" fillId="0" borderId="0" xfId="0" applyNumberFormat="1" applyFont="1"/>
    <xf numFmtId="3" fontId="21" fillId="0" borderId="0" xfId="0" applyNumberFormat="1" applyFont="1" applyBorder="1"/>
    <xf numFmtId="3" fontId="21" fillId="0" borderId="0" xfId="0" applyNumberFormat="1" applyFont="1"/>
    <xf numFmtId="3" fontId="18" fillId="0" borderId="0" xfId="0" applyNumberFormat="1" applyFont="1" applyBorder="1"/>
    <xf numFmtId="2" fontId="18" fillId="0" borderId="0" xfId="0" applyNumberFormat="1" applyFont="1"/>
    <xf numFmtId="0" fontId="18" fillId="0" borderId="0" xfId="0" applyFont="1" applyFill="1"/>
    <xf numFmtId="3" fontId="18" fillId="0" borderId="0" xfId="0" applyNumberFormat="1" applyFont="1" applyFill="1"/>
    <xf numFmtId="4" fontId="18" fillId="0" borderId="0" xfId="0" applyNumberFormat="1" applyFont="1" applyFill="1"/>
    <xf numFmtId="3" fontId="21" fillId="0" borderId="0" xfId="0" applyNumberFormat="1" applyFont="1" applyFill="1"/>
    <xf numFmtId="0" fontId="21" fillId="0" borderId="0" xfId="0" applyFont="1" applyFill="1"/>
    <xf numFmtId="0" fontId="23" fillId="0" borderId="0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wrapText="1"/>
    </xf>
    <xf numFmtId="165" fontId="0" fillId="0" borderId="0" xfId="0" applyNumberFormat="1"/>
    <xf numFmtId="3" fontId="0" fillId="0" borderId="0" xfId="0" applyNumberFormat="1"/>
    <xf numFmtId="3" fontId="20" fillId="0" borderId="0" xfId="0" applyNumberFormat="1" applyFont="1"/>
    <xf numFmtId="0" fontId="25" fillId="0" borderId="0" xfId="0" applyFont="1"/>
    <xf numFmtId="0" fontId="0" fillId="0" borderId="0" xfId="0" applyFill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/>
    </xf>
    <xf numFmtId="2" fontId="0" fillId="0" borderId="0" xfId="0" applyNumberFormat="1"/>
    <xf numFmtId="4" fontId="18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165" fontId="13" fillId="0" borderId="0" xfId="4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/>
    <xf numFmtId="3" fontId="2" fillId="0" borderId="0" xfId="0" applyNumberFormat="1" applyFont="1"/>
    <xf numFmtId="0" fontId="0" fillId="0" borderId="0" xfId="0" applyFill="1" applyBorder="1" applyAlignment="1">
      <alignment wrapText="1"/>
    </xf>
    <xf numFmtId="3" fontId="0" fillId="0" borderId="0" xfId="0" applyNumberFormat="1" applyAlignment="1">
      <alignment horizontal="right"/>
    </xf>
    <xf numFmtId="3" fontId="1" fillId="0" borderId="0" xfId="0" applyNumberFormat="1" applyFont="1"/>
    <xf numFmtId="3" fontId="0" fillId="6" borderId="0" xfId="0" applyNumberFormat="1" applyFill="1"/>
    <xf numFmtId="3" fontId="0" fillId="0" borderId="0" xfId="0" applyNumberFormat="1" applyFont="1"/>
    <xf numFmtId="4" fontId="0" fillId="0" borderId="0" xfId="0" applyNumberFormat="1"/>
    <xf numFmtId="0" fontId="2" fillId="0" borderId="0" xfId="0" applyFont="1" applyFill="1" applyBorder="1"/>
    <xf numFmtId="0" fontId="2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">
    <cellStyle name="20% - Énfasis1" xfId="1" builtinId="30" customBuiltin="1"/>
    <cellStyle name="40% - Énfasis1" xfId="2" builtinId="31" customBuiltin="1"/>
    <cellStyle name="Hipervínculo" xfId="3" builtinId="8"/>
    <cellStyle name="Normal" xfId="0" builtinId="0"/>
    <cellStyle name="Normal_InformeResidencia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sersomayores.csic.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juntadeandalucia.es/servicioandaluzdesalud/principal/documentosAcc.asp?pagina=gr_serviciossanitarios3_1_1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R30" sqref="R30"/>
    </sheetView>
  </sheetViews>
  <sheetFormatPr baseColWidth="10" defaultRowHeight="12.75"/>
  <cols>
    <col min="1" max="1" width="30.28515625" customWidth="1"/>
    <col min="257" max="257" width="30.28515625" customWidth="1"/>
    <col min="513" max="513" width="30.28515625" customWidth="1"/>
    <col min="769" max="769" width="30.28515625" customWidth="1"/>
    <col min="1025" max="1025" width="30.28515625" customWidth="1"/>
    <col min="1281" max="1281" width="30.28515625" customWidth="1"/>
    <col min="1537" max="1537" width="30.28515625" customWidth="1"/>
    <col min="1793" max="1793" width="30.28515625" customWidth="1"/>
    <col min="2049" max="2049" width="30.28515625" customWidth="1"/>
    <col min="2305" max="2305" width="30.28515625" customWidth="1"/>
    <col min="2561" max="2561" width="30.28515625" customWidth="1"/>
    <col min="2817" max="2817" width="30.28515625" customWidth="1"/>
    <col min="3073" max="3073" width="30.28515625" customWidth="1"/>
    <col min="3329" max="3329" width="30.28515625" customWidth="1"/>
    <col min="3585" max="3585" width="30.28515625" customWidth="1"/>
    <col min="3841" max="3841" width="30.28515625" customWidth="1"/>
    <col min="4097" max="4097" width="30.28515625" customWidth="1"/>
    <col min="4353" max="4353" width="30.28515625" customWidth="1"/>
    <col min="4609" max="4609" width="30.28515625" customWidth="1"/>
    <col min="4865" max="4865" width="30.28515625" customWidth="1"/>
    <col min="5121" max="5121" width="30.28515625" customWidth="1"/>
    <col min="5377" max="5377" width="30.28515625" customWidth="1"/>
    <col min="5633" max="5633" width="30.28515625" customWidth="1"/>
    <col min="5889" max="5889" width="30.28515625" customWidth="1"/>
    <col min="6145" max="6145" width="30.28515625" customWidth="1"/>
    <col min="6401" max="6401" width="30.28515625" customWidth="1"/>
    <col min="6657" max="6657" width="30.28515625" customWidth="1"/>
    <col min="6913" max="6913" width="30.28515625" customWidth="1"/>
    <col min="7169" max="7169" width="30.28515625" customWidth="1"/>
    <col min="7425" max="7425" width="30.28515625" customWidth="1"/>
    <col min="7681" max="7681" width="30.28515625" customWidth="1"/>
    <col min="7937" max="7937" width="30.28515625" customWidth="1"/>
    <col min="8193" max="8193" width="30.28515625" customWidth="1"/>
    <col min="8449" max="8449" width="30.28515625" customWidth="1"/>
    <col min="8705" max="8705" width="30.28515625" customWidth="1"/>
    <col min="8961" max="8961" width="30.28515625" customWidth="1"/>
    <col min="9217" max="9217" width="30.28515625" customWidth="1"/>
    <col min="9473" max="9473" width="30.28515625" customWidth="1"/>
    <col min="9729" max="9729" width="30.28515625" customWidth="1"/>
    <col min="9985" max="9985" width="30.28515625" customWidth="1"/>
    <col min="10241" max="10241" width="30.28515625" customWidth="1"/>
    <col min="10497" max="10497" width="30.28515625" customWidth="1"/>
    <col min="10753" max="10753" width="30.28515625" customWidth="1"/>
    <col min="11009" max="11009" width="30.28515625" customWidth="1"/>
    <col min="11265" max="11265" width="30.28515625" customWidth="1"/>
    <col min="11521" max="11521" width="30.28515625" customWidth="1"/>
    <col min="11777" max="11777" width="30.28515625" customWidth="1"/>
    <col min="12033" max="12033" width="30.28515625" customWidth="1"/>
    <col min="12289" max="12289" width="30.28515625" customWidth="1"/>
    <col min="12545" max="12545" width="30.28515625" customWidth="1"/>
    <col min="12801" max="12801" width="30.28515625" customWidth="1"/>
    <col min="13057" max="13057" width="30.28515625" customWidth="1"/>
    <col min="13313" max="13313" width="30.28515625" customWidth="1"/>
    <col min="13569" max="13569" width="30.28515625" customWidth="1"/>
    <col min="13825" max="13825" width="30.28515625" customWidth="1"/>
    <col min="14081" max="14081" width="30.28515625" customWidth="1"/>
    <col min="14337" max="14337" width="30.28515625" customWidth="1"/>
    <col min="14593" max="14593" width="30.28515625" customWidth="1"/>
    <col min="14849" max="14849" width="30.28515625" customWidth="1"/>
    <col min="15105" max="15105" width="30.28515625" customWidth="1"/>
    <col min="15361" max="15361" width="30.28515625" customWidth="1"/>
    <col min="15617" max="15617" width="30.28515625" customWidth="1"/>
    <col min="15873" max="15873" width="30.28515625" customWidth="1"/>
    <col min="16129" max="16129" width="30.28515625" customWidth="1"/>
  </cols>
  <sheetData>
    <row r="1" spans="1:22">
      <c r="A1" s="2" t="s">
        <v>49</v>
      </c>
    </row>
    <row r="2" spans="1:22">
      <c r="A2" s="2" t="s">
        <v>50</v>
      </c>
    </row>
    <row r="3" spans="1:22" ht="27.75" customHeight="1">
      <c r="A3" s="69" t="s">
        <v>87</v>
      </c>
    </row>
    <row r="4" spans="1:22">
      <c r="A4" s="85" t="s">
        <v>19</v>
      </c>
    </row>
    <row r="5" spans="1:22">
      <c r="C5" t="s">
        <v>0</v>
      </c>
      <c r="D5" t="s">
        <v>51</v>
      </c>
      <c r="E5" t="s">
        <v>52</v>
      </c>
      <c r="F5" t="s">
        <v>53</v>
      </c>
      <c r="G5" t="s">
        <v>54</v>
      </c>
      <c r="H5" t="s">
        <v>55</v>
      </c>
      <c r="I5" t="s">
        <v>56</v>
      </c>
      <c r="J5" t="s">
        <v>57</v>
      </c>
      <c r="K5" t="s">
        <v>58</v>
      </c>
      <c r="L5" t="s">
        <v>59</v>
      </c>
      <c r="M5" t="s">
        <v>60</v>
      </c>
      <c r="N5" t="s">
        <v>61</v>
      </c>
      <c r="O5" t="s">
        <v>62</v>
      </c>
      <c r="P5" t="s">
        <v>63</v>
      </c>
      <c r="Q5" t="s">
        <v>64</v>
      </c>
      <c r="R5" t="s">
        <v>65</v>
      </c>
      <c r="S5" t="s">
        <v>66</v>
      </c>
      <c r="T5" t="s">
        <v>67</v>
      </c>
      <c r="U5" t="s">
        <v>68</v>
      </c>
    </row>
    <row r="6" spans="1:22">
      <c r="B6" t="s">
        <v>69</v>
      </c>
      <c r="C6">
        <v>402</v>
      </c>
      <c r="F6">
        <v>2936</v>
      </c>
      <c r="H6">
        <v>2044</v>
      </c>
      <c r="I6" s="78">
        <v>8.4700000000000006</v>
      </c>
      <c r="J6">
        <v>76.73</v>
      </c>
      <c r="Q6">
        <v>11272</v>
      </c>
      <c r="R6">
        <v>133566</v>
      </c>
    </row>
    <row r="7" spans="1:22">
      <c r="B7" t="s">
        <v>70</v>
      </c>
      <c r="C7" t="s">
        <v>71</v>
      </c>
      <c r="D7" t="s">
        <v>71</v>
      </c>
      <c r="E7" t="s">
        <v>71</v>
      </c>
      <c r="F7" t="s">
        <v>71</v>
      </c>
      <c r="G7" t="s">
        <v>71</v>
      </c>
      <c r="H7" t="s">
        <v>71</v>
      </c>
      <c r="I7" s="78" t="s">
        <v>71</v>
      </c>
      <c r="J7" t="s">
        <v>71</v>
      </c>
      <c r="K7" t="s">
        <v>71</v>
      </c>
      <c r="L7" t="s">
        <v>71</v>
      </c>
      <c r="M7" t="s">
        <v>71</v>
      </c>
      <c r="N7" t="s">
        <v>71</v>
      </c>
      <c r="O7" t="s">
        <v>71</v>
      </c>
      <c r="P7" t="s">
        <v>71</v>
      </c>
      <c r="Q7" t="s">
        <v>71</v>
      </c>
      <c r="R7" t="s">
        <v>71</v>
      </c>
    </row>
    <row r="8" spans="1:22">
      <c r="B8" t="s">
        <v>72</v>
      </c>
      <c r="C8">
        <v>888</v>
      </c>
      <c r="D8">
        <v>1309</v>
      </c>
      <c r="E8">
        <v>1293</v>
      </c>
      <c r="F8">
        <v>3490</v>
      </c>
      <c r="G8" s="71">
        <v>1469</v>
      </c>
      <c r="H8">
        <v>19115</v>
      </c>
      <c r="I8" s="78">
        <v>8</v>
      </c>
      <c r="J8">
        <v>77</v>
      </c>
      <c r="K8">
        <v>4709</v>
      </c>
      <c r="L8">
        <v>3114</v>
      </c>
      <c r="M8">
        <v>7823</v>
      </c>
      <c r="P8">
        <v>5572</v>
      </c>
      <c r="Q8">
        <v>13395</v>
      </c>
      <c r="R8">
        <v>134394</v>
      </c>
    </row>
    <row r="9" spans="1:22">
      <c r="B9" t="s">
        <v>73</v>
      </c>
      <c r="C9">
        <v>689</v>
      </c>
      <c r="D9">
        <v>1428</v>
      </c>
      <c r="E9">
        <v>1175</v>
      </c>
      <c r="F9">
        <v>3292</v>
      </c>
      <c r="G9" s="71">
        <v>1388</v>
      </c>
      <c r="H9">
        <v>20897</v>
      </c>
      <c r="I9" s="78">
        <v>8.2899999999999991</v>
      </c>
      <c r="J9">
        <v>81.91</v>
      </c>
      <c r="K9">
        <v>9089</v>
      </c>
      <c r="L9">
        <v>3424</v>
      </c>
      <c r="M9">
        <v>12513</v>
      </c>
      <c r="P9">
        <v>7641</v>
      </c>
      <c r="Q9">
        <v>20154</v>
      </c>
      <c r="R9">
        <v>135874</v>
      </c>
    </row>
    <row r="10" spans="1:22">
      <c r="B10" t="s">
        <v>74</v>
      </c>
      <c r="C10">
        <v>691</v>
      </c>
      <c r="D10">
        <v>1422</v>
      </c>
      <c r="E10">
        <v>1172</v>
      </c>
      <c r="F10">
        <v>3285</v>
      </c>
      <c r="G10" s="71">
        <v>1499</v>
      </c>
      <c r="H10">
        <v>20633</v>
      </c>
      <c r="I10" s="78">
        <v>8.89</v>
      </c>
      <c r="J10">
        <v>81</v>
      </c>
      <c r="K10">
        <v>4834</v>
      </c>
      <c r="L10">
        <v>3495</v>
      </c>
      <c r="M10">
        <v>8329</v>
      </c>
      <c r="N10">
        <v>5926</v>
      </c>
      <c r="O10">
        <v>2637</v>
      </c>
      <c r="P10">
        <v>8563</v>
      </c>
      <c r="Q10">
        <v>16892</v>
      </c>
      <c r="R10">
        <v>139018</v>
      </c>
    </row>
    <row r="11" spans="1:22">
      <c r="B11" t="s">
        <v>75</v>
      </c>
      <c r="C11">
        <v>674</v>
      </c>
      <c r="D11">
        <v>1237</v>
      </c>
      <c r="E11">
        <v>1358</v>
      </c>
      <c r="F11">
        <v>3269</v>
      </c>
      <c r="G11" s="71">
        <v>1371</v>
      </c>
      <c r="H11">
        <v>23266</v>
      </c>
      <c r="I11" s="78">
        <v>8.5399999999999991</v>
      </c>
      <c r="J11">
        <v>89.73</v>
      </c>
      <c r="K11">
        <v>5625</v>
      </c>
      <c r="L11">
        <v>3725</v>
      </c>
      <c r="M11">
        <v>9350</v>
      </c>
      <c r="N11">
        <v>5964</v>
      </c>
      <c r="O11">
        <v>3293</v>
      </c>
      <c r="P11">
        <v>9257</v>
      </c>
      <c r="Q11">
        <v>18607</v>
      </c>
      <c r="R11">
        <v>146271</v>
      </c>
    </row>
    <row r="12" spans="1:22">
      <c r="B12" t="s">
        <v>76</v>
      </c>
      <c r="C12">
        <v>667</v>
      </c>
      <c r="D12">
        <v>1456</v>
      </c>
      <c r="E12">
        <v>1179</v>
      </c>
      <c r="F12">
        <v>3302</v>
      </c>
      <c r="G12" s="71">
        <v>1382</v>
      </c>
      <c r="H12">
        <v>20588</v>
      </c>
      <c r="I12" s="78">
        <v>9.27</v>
      </c>
      <c r="J12">
        <v>87.62</v>
      </c>
      <c r="K12">
        <v>4260</v>
      </c>
      <c r="L12">
        <v>3562</v>
      </c>
      <c r="M12">
        <v>7822</v>
      </c>
      <c r="N12">
        <v>5219</v>
      </c>
      <c r="O12">
        <v>2743</v>
      </c>
      <c r="P12">
        <v>7962</v>
      </c>
      <c r="Q12">
        <v>15784</v>
      </c>
      <c r="R12">
        <v>142122</v>
      </c>
    </row>
    <row r="13" spans="1:22">
      <c r="B13" t="s">
        <v>77</v>
      </c>
      <c r="C13">
        <v>671</v>
      </c>
      <c r="D13">
        <v>1341</v>
      </c>
      <c r="E13">
        <v>1268</v>
      </c>
      <c r="F13">
        <v>3280</v>
      </c>
      <c r="G13" s="71">
        <v>1368</v>
      </c>
      <c r="H13">
        <v>26012</v>
      </c>
      <c r="I13" s="78">
        <v>8.76</v>
      </c>
      <c r="J13">
        <v>89.28</v>
      </c>
      <c r="K13">
        <v>5238</v>
      </c>
      <c r="L13">
        <v>3320</v>
      </c>
      <c r="M13">
        <v>8558</v>
      </c>
      <c r="N13">
        <v>6478</v>
      </c>
      <c r="O13">
        <v>4039</v>
      </c>
      <c r="P13">
        <v>10517</v>
      </c>
      <c r="Q13">
        <v>19075</v>
      </c>
      <c r="R13">
        <v>156756</v>
      </c>
    </row>
    <row r="14" spans="1:22">
      <c r="B14" t="s">
        <v>78</v>
      </c>
      <c r="G14" s="71"/>
      <c r="I14" s="78"/>
    </row>
    <row r="15" spans="1:22">
      <c r="B15">
        <v>2002</v>
      </c>
      <c r="C15">
        <v>617</v>
      </c>
      <c r="F15">
        <v>2589</v>
      </c>
      <c r="G15" s="71">
        <v>1316</v>
      </c>
      <c r="H15" s="71">
        <v>40591</v>
      </c>
      <c r="I15" s="78">
        <v>8.9700000000000006</v>
      </c>
      <c r="J15">
        <v>86</v>
      </c>
      <c r="K15" s="71">
        <v>10089</v>
      </c>
      <c r="L15" s="71">
        <v>6600</v>
      </c>
      <c r="M15" s="71">
        <v>16689</v>
      </c>
      <c r="N15" s="71">
        <v>10403</v>
      </c>
      <c r="O15" s="71">
        <v>9733</v>
      </c>
      <c r="P15" s="71">
        <v>20136</v>
      </c>
      <c r="Q15" s="71">
        <v>36825</v>
      </c>
      <c r="R15" s="71">
        <v>321791</v>
      </c>
      <c r="S15" s="71"/>
      <c r="T15" s="71"/>
      <c r="U15" s="71"/>
      <c r="V15" s="71"/>
    </row>
    <row r="16" spans="1:22">
      <c r="B16">
        <v>2003</v>
      </c>
      <c r="C16">
        <v>618</v>
      </c>
      <c r="F16">
        <v>2574</v>
      </c>
      <c r="G16" s="71">
        <v>1353</v>
      </c>
      <c r="H16" s="71">
        <v>42406</v>
      </c>
      <c r="I16" s="78">
        <v>8.44</v>
      </c>
      <c r="J16">
        <v>85.59</v>
      </c>
      <c r="K16" s="71">
        <v>10186</v>
      </c>
      <c r="L16" s="71">
        <v>7290</v>
      </c>
      <c r="M16" s="71">
        <v>17476</v>
      </c>
      <c r="N16" s="71">
        <v>9190</v>
      </c>
      <c r="O16" s="71">
        <v>10608</v>
      </c>
      <c r="P16" s="71">
        <v>19798</v>
      </c>
      <c r="Q16" s="71">
        <v>37274</v>
      </c>
      <c r="R16" s="71">
        <v>346325</v>
      </c>
      <c r="S16" s="71"/>
      <c r="T16" s="71"/>
      <c r="U16" s="71"/>
      <c r="V16" s="71"/>
    </row>
    <row r="17" spans="2:22">
      <c r="B17">
        <v>2004</v>
      </c>
      <c r="C17">
        <v>749</v>
      </c>
      <c r="F17">
        <v>2525</v>
      </c>
      <c r="G17" s="71">
        <v>1339</v>
      </c>
      <c r="H17" s="71">
        <v>43836</v>
      </c>
      <c r="I17" s="78">
        <v>8.5</v>
      </c>
      <c r="J17">
        <v>86.59</v>
      </c>
      <c r="K17" s="71">
        <v>10152</v>
      </c>
      <c r="L17" s="71">
        <v>7371</v>
      </c>
      <c r="M17" s="71">
        <v>17523</v>
      </c>
      <c r="N17" s="71">
        <v>9948</v>
      </c>
      <c r="O17" s="71">
        <v>10880</v>
      </c>
      <c r="P17" s="71">
        <v>20828</v>
      </c>
      <c r="Q17" s="71">
        <v>38351</v>
      </c>
      <c r="R17" s="71">
        <v>348671</v>
      </c>
      <c r="S17" s="71"/>
      <c r="T17" s="71"/>
      <c r="U17" s="71"/>
      <c r="V17" s="71"/>
    </row>
    <row r="18" spans="2:22">
      <c r="B18">
        <v>2005</v>
      </c>
      <c r="C18">
        <v>631</v>
      </c>
      <c r="F18">
        <v>2648</v>
      </c>
      <c r="G18" s="71">
        <v>1350</v>
      </c>
      <c r="H18" s="71">
        <v>41417</v>
      </c>
      <c r="I18" s="78">
        <v>8.27</v>
      </c>
      <c r="J18">
        <v>83.54</v>
      </c>
      <c r="K18" s="71">
        <v>9852</v>
      </c>
      <c r="L18" s="71">
        <v>7344</v>
      </c>
      <c r="M18" s="71">
        <v>17196</v>
      </c>
      <c r="N18" s="71">
        <v>10538</v>
      </c>
      <c r="O18" s="71">
        <v>10714</v>
      </c>
      <c r="P18" s="71">
        <v>21252</v>
      </c>
      <c r="Q18" s="71">
        <v>38448</v>
      </c>
      <c r="R18" s="71">
        <v>361185</v>
      </c>
      <c r="S18" s="71"/>
      <c r="T18" s="71"/>
      <c r="U18" s="71"/>
      <c r="V18" s="71"/>
    </row>
    <row r="19" spans="2:22">
      <c r="B19">
        <v>2006</v>
      </c>
      <c r="C19">
        <v>603</v>
      </c>
      <c r="D19">
        <v>1318</v>
      </c>
      <c r="E19">
        <v>1304</v>
      </c>
      <c r="F19">
        <v>3389</v>
      </c>
      <c r="G19" s="71">
        <v>1393</v>
      </c>
      <c r="H19" s="71">
        <v>40847</v>
      </c>
      <c r="I19" s="78">
        <v>8.6</v>
      </c>
      <c r="J19">
        <v>81.3</v>
      </c>
      <c r="K19" s="71">
        <v>10389</v>
      </c>
      <c r="L19" s="71">
        <v>7250</v>
      </c>
      <c r="M19" s="71">
        <v>17639</v>
      </c>
      <c r="N19" s="71">
        <v>8786</v>
      </c>
      <c r="O19" s="71">
        <v>10850</v>
      </c>
      <c r="P19" s="71">
        <v>19636</v>
      </c>
      <c r="Q19" s="71">
        <v>37275</v>
      </c>
      <c r="R19" s="71">
        <v>359857</v>
      </c>
      <c r="S19" s="71"/>
      <c r="T19" s="71"/>
      <c r="U19" s="71"/>
      <c r="V19" s="71"/>
    </row>
    <row r="20" spans="2:22">
      <c r="B20">
        <v>2007</v>
      </c>
      <c r="C20">
        <v>629</v>
      </c>
      <c r="D20">
        <v>1332</v>
      </c>
      <c r="E20">
        <v>1288</v>
      </c>
      <c r="F20">
        <v>3249</v>
      </c>
      <c r="G20" s="71">
        <v>1314</v>
      </c>
      <c r="H20" s="71">
        <v>41937</v>
      </c>
      <c r="I20" s="78">
        <v>8.26</v>
      </c>
      <c r="J20">
        <v>82.8</v>
      </c>
      <c r="K20" s="71">
        <v>9914</v>
      </c>
      <c r="L20" s="71">
        <v>6939</v>
      </c>
      <c r="M20" s="71">
        <v>16853</v>
      </c>
      <c r="N20" s="71">
        <v>5531</v>
      </c>
      <c r="O20" s="71">
        <v>12037</v>
      </c>
      <c r="P20" s="71">
        <v>17568</v>
      </c>
      <c r="Q20" s="71">
        <v>34421</v>
      </c>
      <c r="R20" s="71">
        <v>350381</v>
      </c>
      <c r="S20" s="71"/>
      <c r="T20" s="71"/>
      <c r="U20" s="71"/>
      <c r="V20" s="71"/>
    </row>
    <row r="21" spans="2:22">
      <c r="B21">
        <v>2008</v>
      </c>
      <c r="C21">
        <v>626</v>
      </c>
      <c r="D21">
        <v>2600</v>
      </c>
      <c r="E21">
        <v>1264</v>
      </c>
      <c r="F21">
        <v>4490</v>
      </c>
      <c r="G21" s="71"/>
      <c r="H21" s="71">
        <v>39859</v>
      </c>
      <c r="I21" s="78">
        <v>8.33</v>
      </c>
      <c r="J21">
        <v>78</v>
      </c>
      <c r="K21" s="71">
        <v>9230</v>
      </c>
      <c r="L21" s="71">
        <v>8657</v>
      </c>
      <c r="M21" s="71">
        <v>17887</v>
      </c>
      <c r="N21" s="97" t="s">
        <v>79</v>
      </c>
      <c r="O21" s="71">
        <v>11622</v>
      </c>
      <c r="P21" s="71">
        <v>11622</v>
      </c>
      <c r="Q21" s="99">
        <v>29509</v>
      </c>
      <c r="R21" s="71">
        <v>343563</v>
      </c>
      <c r="S21" s="71"/>
      <c r="T21" s="71"/>
      <c r="U21" s="71"/>
      <c r="V21" s="71"/>
    </row>
    <row r="22" spans="2:22">
      <c r="B22">
        <v>2009</v>
      </c>
      <c r="C22">
        <v>606</v>
      </c>
      <c r="D22">
        <v>1340</v>
      </c>
      <c r="F22">
        <v>1236</v>
      </c>
      <c r="G22" s="71">
        <v>1271</v>
      </c>
      <c r="H22" s="71">
        <v>38909</v>
      </c>
      <c r="I22" s="78">
        <v>8.01</v>
      </c>
      <c r="J22">
        <v>76.78</v>
      </c>
      <c r="K22" s="71">
        <v>9496</v>
      </c>
      <c r="L22" s="71">
        <v>6815</v>
      </c>
      <c r="M22" s="71"/>
      <c r="N22" s="71"/>
      <c r="O22" s="71">
        <v>11713</v>
      </c>
      <c r="P22" s="71"/>
      <c r="Q22" s="71"/>
      <c r="R22" s="71">
        <v>343811</v>
      </c>
      <c r="S22" s="71">
        <v>4702</v>
      </c>
      <c r="T22" s="71">
        <v>1713</v>
      </c>
      <c r="U22" s="71">
        <v>735605</v>
      </c>
      <c r="V22" s="71"/>
    </row>
    <row r="23" spans="2:22">
      <c r="B23">
        <v>2010</v>
      </c>
      <c r="C23" s="71">
        <v>669</v>
      </c>
      <c r="D23" s="71"/>
      <c r="E23" s="71"/>
      <c r="F23" s="71">
        <v>1148</v>
      </c>
      <c r="G23" s="71">
        <v>1354</v>
      </c>
      <c r="H23" s="71">
        <v>37498</v>
      </c>
      <c r="I23" s="78">
        <v>8.0299999999999994</v>
      </c>
      <c r="J23" s="71">
        <v>75.98</v>
      </c>
      <c r="K23" s="71">
        <v>10283</v>
      </c>
      <c r="L23" s="71">
        <v>7187</v>
      </c>
      <c r="M23" s="71">
        <v>17470</v>
      </c>
      <c r="N23" s="71">
        <v>5983</v>
      </c>
      <c r="O23" s="71">
        <v>12296</v>
      </c>
      <c r="P23" s="71">
        <v>18279</v>
      </c>
      <c r="Q23" s="71">
        <v>35749</v>
      </c>
      <c r="R23" s="71">
        <v>332972</v>
      </c>
      <c r="S23" s="71"/>
      <c r="T23" s="71"/>
      <c r="U23" s="71">
        <v>754332</v>
      </c>
      <c r="V23" s="71"/>
    </row>
    <row r="24" spans="2:22">
      <c r="B24">
        <v>2011</v>
      </c>
      <c r="C24" s="71">
        <v>821</v>
      </c>
      <c r="D24" s="71"/>
      <c r="E24" s="71"/>
      <c r="F24" s="71">
        <v>1335</v>
      </c>
      <c r="G24" s="71">
        <v>1318</v>
      </c>
      <c r="H24" s="71">
        <v>36930</v>
      </c>
      <c r="I24" s="78">
        <v>7.36</v>
      </c>
      <c r="J24" s="71">
        <v>72.2</v>
      </c>
      <c r="K24" s="71">
        <v>9602</v>
      </c>
      <c r="L24" s="71">
        <v>6632</v>
      </c>
      <c r="M24" s="71">
        <v>16234</v>
      </c>
      <c r="N24" s="71">
        <v>6843</v>
      </c>
      <c r="O24" s="71">
        <v>14252</v>
      </c>
      <c r="P24" s="71">
        <v>21095</v>
      </c>
      <c r="Q24" s="71">
        <v>37329</v>
      </c>
      <c r="R24" s="71">
        <v>326642</v>
      </c>
      <c r="S24" s="71"/>
      <c r="T24" s="71"/>
      <c r="U24" s="71">
        <v>726834</v>
      </c>
      <c r="V24" s="71"/>
    </row>
    <row r="25" spans="2:22">
      <c r="B25">
        <v>2012</v>
      </c>
      <c r="C25">
        <v>826</v>
      </c>
      <c r="D25">
        <v>1328</v>
      </c>
      <c r="E25">
        <v>1363</v>
      </c>
      <c r="F25">
        <v>3517</v>
      </c>
      <c r="G25" s="71">
        <v>1283</v>
      </c>
      <c r="I25" s="78">
        <v>7.27</v>
      </c>
      <c r="J25">
        <v>71.680000000000007</v>
      </c>
      <c r="K25" s="71">
        <v>10215</v>
      </c>
      <c r="L25" s="71">
        <v>6295</v>
      </c>
      <c r="M25" s="71">
        <v>16510</v>
      </c>
      <c r="N25" s="71">
        <v>7944</v>
      </c>
      <c r="O25" s="71">
        <v>14448</v>
      </c>
      <c r="P25" s="71">
        <v>22392</v>
      </c>
      <c r="Q25" s="71">
        <v>38902</v>
      </c>
      <c r="R25" s="71">
        <v>311620</v>
      </c>
      <c r="S25" s="71"/>
      <c r="T25" s="71"/>
      <c r="U25" s="71">
        <v>723370</v>
      </c>
      <c r="V25" s="71"/>
    </row>
    <row r="26" spans="2:22">
      <c r="B26">
        <v>2013</v>
      </c>
      <c r="C26">
        <v>791</v>
      </c>
      <c r="D26">
        <v>1283</v>
      </c>
      <c r="E26">
        <v>1308</v>
      </c>
      <c r="F26">
        <v>3382</v>
      </c>
      <c r="G26" s="71">
        <v>1243</v>
      </c>
      <c r="H26" s="71">
        <v>36453</v>
      </c>
      <c r="I26" s="78">
        <v>7.28</v>
      </c>
      <c r="J26">
        <v>71.66</v>
      </c>
      <c r="K26" s="71">
        <v>10863</v>
      </c>
      <c r="L26" s="71">
        <v>5924</v>
      </c>
      <c r="M26" s="71">
        <v>16787</v>
      </c>
      <c r="N26" s="71">
        <v>6545</v>
      </c>
      <c r="O26" s="71">
        <v>14654</v>
      </c>
      <c r="P26" s="71">
        <v>21199</v>
      </c>
      <c r="Q26" s="71">
        <v>37986</v>
      </c>
      <c r="R26" s="71">
        <v>320400</v>
      </c>
      <c r="S26" s="71"/>
      <c r="T26" s="71"/>
      <c r="U26" s="71">
        <v>729814</v>
      </c>
      <c r="V26" s="71"/>
    </row>
    <row r="27" spans="2:22">
      <c r="B27">
        <v>2014</v>
      </c>
      <c r="C27">
        <v>759</v>
      </c>
      <c r="D27">
        <v>1282</v>
      </c>
      <c r="E27">
        <v>1302</v>
      </c>
      <c r="F27">
        <v>3343</v>
      </c>
      <c r="G27" s="71">
        <v>1215</v>
      </c>
      <c r="H27" s="71">
        <v>36782</v>
      </c>
      <c r="I27" s="78">
        <v>7</v>
      </c>
      <c r="J27">
        <v>69.73</v>
      </c>
      <c r="K27" s="71">
        <v>11242</v>
      </c>
      <c r="L27" s="71">
        <v>5870</v>
      </c>
      <c r="M27" s="71">
        <v>17112</v>
      </c>
      <c r="N27" s="71">
        <v>6565</v>
      </c>
      <c r="O27" s="71">
        <v>15113</v>
      </c>
      <c r="P27" s="71">
        <v>21678</v>
      </c>
      <c r="Q27" s="71">
        <v>38790</v>
      </c>
      <c r="R27" s="71">
        <v>322530</v>
      </c>
      <c r="S27" s="71"/>
      <c r="T27" s="71"/>
      <c r="U27" s="71">
        <v>740296</v>
      </c>
      <c r="V27" s="71"/>
    </row>
    <row r="28" spans="2:22">
      <c r="B28">
        <v>2015</v>
      </c>
      <c r="H28" s="71">
        <v>37936</v>
      </c>
      <c r="I28" s="78">
        <v>7.6</v>
      </c>
      <c r="J28">
        <v>72.48</v>
      </c>
      <c r="K28" s="71">
        <v>9531</v>
      </c>
      <c r="L28" s="71">
        <v>6089</v>
      </c>
      <c r="M28" s="71">
        <v>15620</v>
      </c>
      <c r="N28" s="71">
        <v>5973</v>
      </c>
      <c r="O28" s="71">
        <v>12410</v>
      </c>
      <c r="P28" s="71">
        <v>18383</v>
      </c>
      <c r="Q28" s="71">
        <v>34003</v>
      </c>
      <c r="R28" s="71">
        <v>339655</v>
      </c>
      <c r="S28" s="71"/>
      <c r="T28" s="71"/>
      <c r="U28" s="71">
        <v>743239</v>
      </c>
      <c r="V28" s="71"/>
    </row>
    <row r="29" spans="2:22">
      <c r="B29">
        <v>2016</v>
      </c>
      <c r="H29" s="71">
        <v>35433</v>
      </c>
      <c r="I29" s="78">
        <v>7.69</v>
      </c>
      <c r="J29">
        <v>72.7</v>
      </c>
      <c r="K29" s="71">
        <v>9187</v>
      </c>
      <c r="L29" s="71">
        <v>6023</v>
      </c>
      <c r="M29" s="71">
        <f>Q29-P29</f>
        <v>15210</v>
      </c>
      <c r="N29" s="71">
        <v>4630</v>
      </c>
      <c r="O29" s="71">
        <v>10655</v>
      </c>
      <c r="P29" s="71">
        <v>15285</v>
      </c>
      <c r="Q29" s="71">
        <f>25865+4630</f>
        <v>30495</v>
      </c>
      <c r="R29" s="71">
        <v>349602</v>
      </c>
      <c r="S29" s="71"/>
      <c r="T29" s="71"/>
      <c r="U29" s="71">
        <v>744932</v>
      </c>
      <c r="V29" s="71"/>
    </row>
    <row r="30" spans="2:22" ht="15">
      <c r="F30" s="75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</row>
    <row r="31" spans="2:22">
      <c r="F31" s="76"/>
    </row>
    <row r="32" spans="2:22" ht="15">
      <c r="F32" s="75"/>
    </row>
    <row r="33" spans="6:9">
      <c r="F33" s="76"/>
    </row>
    <row r="34" spans="6:9" ht="15">
      <c r="F34" s="75"/>
      <c r="G34" s="101"/>
      <c r="I34" s="62"/>
    </row>
    <row r="35" spans="6:9">
      <c r="F35" s="77"/>
      <c r="G35" s="101"/>
      <c r="I35" s="62"/>
    </row>
    <row r="36" spans="6:9" ht="15">
      <c r="F36" s="75"/>
      <c r="G36" s="101"/>
      <c r="I36" s="79"/>
    </row>
    <row r="37" spans="6:9">
      <c r="F37" s="77"/>
      <c r="G37" s="101"/>
      <c r="I37" s="79"/>
    </row>
    <row r="38" spans="6:9" ht="15">
      <c r="F38" s="75"/>
      <c r="G38" s="101"/>
      <c r="I38" s="79"/>
    </row>
    <row r="39" spans="6:9">
      <c r="F39" s="76"/>
      <c r="G39" s="101"/>
      <c r="I39" s="79"/>
    </row>
    <row r="40" spans="6:9" ht="15">
      <c r="F40" s="75"/>
      <c r="G40" s="101"/>
      <c r="I40" s="79"/>
    </row>
    <row r="41" spans="6:9">
      <c r="F41" s="76"/>
      <c r="G41" s="101"/>
    </row>
    <row r="42" spans="6:9">
      <c r="G42" s="101"/>
      <c r="I42" s="79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F31" sqref="F31:G31"/>
    </sheetView>
  </sheetViews>
  <sheetFormatPr baseColWidth="10" defaultRowHeight="12.75"/>
  <cols>
    <col min="1" max="1" width="24.85546875" bestFit="1" customWidth="1"/>
  </cols>
  <sheetData>
    <row r="1" spans="1:20">
      <c r="A1" s="2" t="s">
        <v>80</v>
      </c>
      <c r="T1" s="45"/>
    </row>
    <row r="2" spans="1:20" s="50" customFormat="1">
      <c r="A2" s="80" t="s">
        <v>81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47"/>
      <c r="P2" s="47"/>
      <c r="Q2" s="48"/>
      <c r="R2" s="49"/>
      <c r="S2" s="47"/>
      <c r="T2" s="47"/>
    </row>
    <row r="3" spans="1:20" s="50" customFormat="1" ht="25.5">
      <c r="A3" s="69" t="s">
        <v>87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7"/>
      <c r="P3" s="47"/>
      <c r="Q3" s="48"/>
      <c r="R3" s="49"/>
      <c r="S3" s="47"/>
      <c r="T3" s="47"/>
    </row>
    <row r="4" spans="1:20" s="50" customFormat="1">
      <c r="A4" s="85" t="s">
        <v>19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47"/>
      <c r="P4" s="47"/>
      <c r="Q4" s="48"/>
      <c r="R4" s="49"/>
      <c r="S4" s="47"/>
      <c r="T4" s="47"/>
    </row>
    <row r="5" spans="1:20" s="50" customFormat="1">
      <c r="B5" s="46"/>
      <c r="C5" s="51" t="s">
        <v>0</v>
      </c>
      <c r="D5" s="51" t="s">
        <v>51</v>
      </c>
      <c r="E5" s="51" t="s">
        <v>52</v>
      </c>
      <c r="F5" s="51" t="s">
        <v>53</v>
      </c>
      <c r="G5" s="52" t="s">
        <v>54</v>
      </c>
      <c r="H5" s="52" t="s">
        <v>82</v>
      </c>
      <c r="I5" s="51" t="s">
        <v>55</v>
      </c>
      <c r="J5" s="51" t="s">
        <v>56</v>
      </c>
      <c r="K5" s="52" t="s">
        <v>57</v>
      </c>
      <c r="L5" s="51" t="s">
        <v>58</v>
      </c>
      <c r="M5" s="52" t="s">
        <v>59</v>
      </c>
      <c r="N5" s="53" t="s">
        <v>60</v>
      </c>
      <c r="O5" s="51" t="s">
        <v>61</v>
      </c>
      <c r="P5" s="52" t="s">
        <v>62</v>
      </c>
      <c r="Q5" s="53" t="s">
        <v>63</v>
      </c>
      <c r="R5" s="52" t="s">
        <v>64</v>
      </c>
      <c r="S5" s="51" t="s">
        <v>65</v>
      </c>
      <c r="T5" s="47"/>
    </row>
    <row r="6" spans="1:20">
      <c r="B6" s="65" t="s">
        <v>69</v>
      </c>
      <c r="C6" s="45">
        <v>198</v>
      </c>
      <c r="D6" s="45"/>
      <c r="E6" s="45"/>
      <c r="F6" s="45">
        <v>1365</v>
      </c>
      <c r="G6" s="47"/>
      <c r="H6" s="47"/>
      <c r="I6" s="45">
        <v>11293</v>
      </c>
      <c r="J6" s="45">
        <v>8.7899999999999991</v>
      </c>
      <c r="K6" s="47">
        <v>75.28</v>
      </c>
      <c r="L6" s="45"/>
      <c r="M6" s="47"/>
      <c r="N6" s="52"/>
      <c r="O6" s="45"/>
      <c r="P6" s="47"/>
      <c r="Q6" s="52"/>
      <c r="R6" s="52">
        <v>11272</v>
      </c>
      <c r="S6" s="51">
        <v>114294</v>
      </c>
      <c r="T6" s="45"/>
    </row>
    <row r="7" spans="1:20">
      <c r="B7" s="65" t="s">
        <v>70</v>
      </c>
      <c r="C7" s="86" t="s">
        <v>71</v>
      </c>
      <c r="D7" s="86" t="s">
        <v>71</v>
      </c>
      <c r="E7" s="86" t="s">
        <v>71</v>
      </c>
      <c r="F7" s="86" t="s">
        <v>71</v>
      </c>
      <c r="G7" s="87" t="s">
        <v>71</v>
      </c>
      <c r="H7" s="87"/>
      <c r="I7" s="86" t="s">
        <v>71</v>
      </c>
      <c r="J7" s="86" t="s">
        <v>71</v>
      </c>
      <c r="K7" s="87" t="s">
        <v>71</v>
      </c>
      <c r="L7" s="86" t="s">
        <v>71</v>
      </c>
      <c r="M7" s="87" t="s">
        <v>71</v>
      </c>
      <c r="N7" s="88" t="s">
        <v>71</v>
      </c>
      <c r="O7" s="86" t="s">
        <v>71</v>
      </c>
      <c r="P7" s="87" t="s">
        <v>71</v>
      </c>
      <c r="Q7" s="88" t="s">
        <v>71</v>
      </c>
      <c r="R7" s="88" t="s">
        <v>71</v>
      </c>
      <c r="S7" s="88" t="s">
        <v>71</v>
      </c>
      <c r="T7" s="54"/>
    </row>
    <row r="8" spans="1:20">
      <c r="B8" s="65" t="s">
        <v>72</v>
      </c>
      <c r="C8" s="45">
        <v>417</v>
      </c>
      <c r="D8" s="45">
        <v>662</v>
      </c>
      <c r="E8" s="45">
        <v>547</v>
      </c>
      <c r="F8" s="55">
        <v>1626</v>
      </c>
      <c r="G8" s="47">
        <v>896</v>
      </c>
      <c r="H8" s="47"/>
      <c r="I8" s="45">
        <v>10429</v>
      </c>
      <c r="J8" s="45">
        <v>9</v>
      </c>
      <c r="K8" s="47">
        <v>76</v>
      </c>
      <c r="L8" s="45">
        <v>3241</v>
      </c>
      <c r="M8" s="47">
        <v>1366</v>
      </c>
      <c r="N8" s="52">
        <v>4607</v>
      </c>
      <c r="O8" s="45"/>
      <c r="P8" s="47"/>
      <c r="Q8" s="52">
        <v>6825</v>
      </c>
      <c r="R8" s="52">
        <v>11432</v>
      </c>
      <c r="S8" s="51">
        <v>72267</v>
      </c>
      <c r="T8" s="45"/>
    </row>
    <row r="9" spans="1:20">
      <c r="B9" s="65" t="s">
        <v>73</v>
      </c>
      <c r="C9" s="45">
        <v>436</v>
      </c>
      <c r="D9" s="45">
        <v>686</v>
      </c>
      <c r="E9" s="45">
        <v>442</v>
      </c>
      <c r="F9" s="55">
        <v>1564</v>
      </c>
      <c r="G9" s="47">
        <v>1202</v>
      </c>
      <c r="H9" s="47"/>
      <c r="I9" s="45">
        <v>11430</v>
      </c>
      <c r="J9" s="45">
        <v>8.81</v>
      </c>
      <c r="K9" s="47">
        <v>79.23</v>
      </c>
      <c r="L9" s="45">
        <v>3711</v>
      </c>
      <c r="M9" s="47">
        <v>1270</v>
      </c>
      <c r="N9" s="52">
        <v>4981</v>
      </c>
      <c r="O9" s="45"/>
      <c r="P9" s="47"/>
      <c r="Q9" s="52">
        <v>6862</v>
      </c>
      <c r="R9" s="52">
        <v>11843</v>
      </c>
      <c r="S9" s="51">
        <v>72167</v>
      </c>
      <c r="T9" s="45"/>
    </row>
    <row r="10" spans="1:20">
      <c r="B10" s="65" t="s">
        <v>74</v>
      </c>
      <c r="C10" s="45">
        <v>468</v>
      </c>
      <c r="D10" s="45">
        <v>680</v>
      </c>
      <c r="E10" s="45">
        <v>810</v>
      </c>
      <c r="F10" s="45">
        <v>1958</v>
      </c>
      <c r="G10" s="47">
        <v>1497</v>
      </c>
      <c r="H10" s="47"/>
      <c r="I10" s="45">
        <v>9814</v>
      </c>
      <c r="J10" s="45">
        <v>9.3000000000000007</v>
      </c>
      <c r="K10" s="47">
        <v>79.459999999999994</v>
      </c>
      <c r="L10" s="45">
        <v>2613</v>
      </c>
      <c r="M10" s="47">
        <v>1241</v>
      </c>
      <c r="N10" s="52">
        <v>3854</v>
      </c>
      <c r="O10" s="45">
        <v>4356</v>
      </c>
      <c r="P10" s="47">
        <v>638</v>
      </c>
      <c r="Q10" s="56">
        <v>4994</v>
      </c>
      <c r="R10" s="52">
        <v>8848</v>
      </c>
      <c r="S10" s="57">
        <v>76119</v>
      </c>
      <c r="T10" s="45"/>
    </row>
    <row r="11" spans="1:20">
      <c r="B11" s="65" t="s">
        <v>75</v>
      </c>
      <c r="C11" s="45">
        <v>440</v>
      </c>
      <c r="D11" s="45">
        <v>1114</v>
      </c>
      <c r="E11" s="45"/>
      <c r="F11" s="45">
        <v>1554</v>
      </c>
      <c r="G11" s="47">
        <v>1210</v>
      </c>
      <c r="H11" s="47"/>
      <c r="I11" s="45">
        <v>11056</v>
      </c>
      <c r="J11" s="45">
        <v>8.85</v>
      </c>
      <c r="K11" s="47">
        <v>79.08</v>
      </c>
      <c r="L11" s="45">
        <v>3618</v>
      </c>
      <c r="M11" s="47">
        <v>1245</v>
      </c>
      <c r="N11" s="52">
        <v>4863</v>
      </c>
      <c r="O11" s="45">
        <v>6488</v>
      </c>
      <c r="P11" s="58">
        <v>1546</v>
      </c>
      <c r="Q11" s="56">
        <v>8034</v>
      </c>
      <c r="R11" s="52">
        <v>12897</v>
      </c>
      <c r="S11" s="51">
        <v>75288</v>
      </c>
      <c r="T11" s="45"/>
    </row>
    <row r="12" spans="1:20">
      <c r="B12" s="65" t="s">
        <v>76</v>
      </c>
      <c r="C12" s="45">
        <v>422</v>
      </c>
      <c r="D12" s="45">
        <v>606</v>
      </c>
      <c r="E12" s="45">
        <v>661</v>
      </c>
      <c r="F12" s="45">
        <v>1689</v>
      </c>
      <c r="G12" s="47">
        <v>1070</v>
      </c>
      <c r="H12" s="47"/>
      <c r="I12" s="45">
        <v>9750</v>
      </c>
      <c r="J12" s="45">
        <v>9.1300000000000008</v>
      </c>
      <c r="K12" s="47">
        <v>78.06</v>
      </c>
      <c r="L12" s="45">
        <v>2562</v>
      </c>
      <c r="M12" s="47">
        <v>1323</v>
      </c>
      <c r="N12" s="52">
        <v>3885</v>
      </c>
      <c r="O12" s="45">
        <v>4284</v>
      </c>
      <c r="P12" s="47">
        <v>1162</v>
      </c>
      <c r="Q12" s="56">
        <v>5446</v>
      </c>
      <c r="R12" s="52">
        <v>9331</v>
      </c>
      <c r="S12" s="51">
        <v>77478</v>
      </c>
      <c r="T12" s="45"/>
    </row>
    <row r="13" spans="1:20">
      <c r="B13" s="65" t="s">
        <v>77</v>
      </c>
      <c r="C13" s="45">
        <v>462</v>
      </c>
      <c r="D13" s="45">
        <v>595</v>
      </c>
      <c r="E13" s="45">
        <v>627</v>
      </c>
      <c r="F13" s="45">
        <v>1684</v>
      </c>
      <c r="G13" s="47">
        <v>1222</v>
      </c>
      <c r="H13" s="47"/>
      <c r="I13" s="45">
        <v>11143</v>
      </c>
      <c r="J13" s="59">
        <v>8.9499999999999993</v>
      </c>
      <c r="K13" s="47">
        <v>81.58</v>
      </c>
      <c r="L13" s="45">
        <v>3631</v>
      </c>
      <c r="M13" s="47">
        <v>1349</v>
      </c>
      <c r="N13" s="52">
        <v>4980</v>
      </c>
      <c r="O13" s="45">
        <v>5227</v>
      </c>
      <c r="P13" s="58">
        <v>1853</v>
      </c>
      <c r="Q13" s="56">
        <v>7080</v>
      </c>
      <c r="R13" s="52">
        <v>12060</v>
      </c>
      <c r="S13" s="51">
        <v>80287</v>
      </c>
      <c r="T13" s="45"/>
    </row>
    <row r="14" spans="1:20">
      <c r="B14" s="65" t="s">
        <v>78</v>
      </c>
      <c r="C14" s="45">
        <v>488</v>
      </c>
      <c r="D14" s="45">
        <v>595</v>
      </c>
      <c r="E14" s="45">
        <v>705</v>
      </c>
      <c r="F14" s="45">
        <v>1788</v>
      </c>
      <c r="G14" s="47">
        <v>1300</v>
      </c>
      <c r="H14" s="47"/>
      <c r="I14" s="45">
        <v>10388</v>
      </c>
      <c r="J14" s="59">
        <v>9.14</v>
      </c>
      <c r="K14" s="47">
        <v>80.55</v>
      </c>
      <c r="L14" s="45">
        <v>3354</v>
      </c>
      <c r="M14" s="47">
        <v>1351</v>
      </c>
      <c r="N14" s="52">
        <v>4705</v>
      </c>
      <c r="O14" s="45">
        <v>5033</v>
      </c>
      <c r="P14" s="58">
        <v>931</v>
      </c>
      <c r="Q14" s="56">
        <v>5964</v>
      </c>
      <c r="R14" s="52">
        <v>10669</v>
      </c>
      <c r="S14" s="51">
        <v>79394</v>
      </c>
      <c r="T14" s="45"/>
    </row>
    <row r="15" spans="1:20" s="3" customFormat="1">
      <c r="B15" s="66">
        <v>2000</v>
      </c>
      <c r="C15" s="61">
        <v>422</v>
      </c>
      <c r="D15" s="61">
        <v>606</v>
      </c>
      <c r="E15" s="61">
        <v>661</v>
      </c>
      <c r="F15" s="61">
        <v>1689</v>
      </c>
      <c r="G15" s="61">
        <v>1070</v>
      </c>
      <c r="H15" s="61"/>
      <c r="I15" s="61">
        <v>20806</v>
      </c>
      <c r="J15" s="62">
        <v>9.1300000000000008</v>
      </c>
      <c r="K15" s="62">
        <v>78.06</v>
      </c>
      <c r="L15" s="61">
        <v>6180</v>
      </c>
      <c r="M15" s="61">
        <v>2568</v>
      </c>
      <c r="N15" s="63">
        <v>8748</v>
      </c>
      <c r="O15" s="61">
        <v>10772</v>
      </c>
      <c r="P15" s="61">
        <v>2708</v>
      </c>
      <c r="Q15" s="63">
        <v>13480</v>
      </c>
      <c r="R15" s="63">
        <v>22228</v>
      </c>
      <c r="S15" s="63">
        <v>152766</v>
      </c>
      <c r="T15" s="60"/>
    </row>
    <row r="16" spans="1:20" s="3" customFormat="1">
      <c r="B16" s="66">
        <v>2001</v>
      </c>
      <c r="C16" s="61">
        <v>488</v>
      </c>
      <c r="D16" s="61">
        <v>595</v>
      </c>
      <c r="E16" s="61">
        <v>705</v>
      </c>
      <c r="F16" s="61">
        <v>1788</v>
      </c>
      <c r="G16" s="61">
        <v>1300</v>
      </c>
      <c r="H16" s="61"/>
      <c r="I16" s="61">
        <v>21531</v>
      </c>
      <c r="J16" s="62">
        <v>9.14</v>
      </c>
      <c r="K16" s="62">
        <v>80.55</v>
      </c>
      <c r="L16" s="61">
        <v>6985</v>
      </c>
      <c r="M16" s="61">
        <v>2700</v>
      </c>
      <c r="N16" s="63">
        <v>9685</v>
      </c>
      <c r="O16" s="61">
        <v>10260</v>
      </c>
      <c r="P16" s="61">
        <v>2784</v>
      </c>
      <c r="Q16" s="63">
        <v>13044</v>
      </c>
      <c r="R16" s="63">
        <v>22729</v>
      </c>
      <c r="S16" s="63">
        <v>159681</v>
      </c>
      <c r="T16" s="60"/>
    </row>
    <row r="17" spans="2:20" s="3" customFormat="1">
      <c r="B17" s="66">
        <v>2002</v>
      </c>
      <c r="C17" s="61">
        <v>362</v>
      </c>
      <c r="D17" s="61">
        <v>673</v>
      </c>
      <c r="E17" s="61">
        <v>585</v>
      </c>
      <c r="F17" s="61">
        <v>1620</v>
      </c>
      <c r="G17" s="61">
        <v>808</v>
      </c>
      <c r="H17" s="61"/>
      <c r="I17" s="61">
        <v>21659</v>
      </c>
      <c r="J17" s="62">
        <v>9.31</v>
      </c>
      <c r="K17" s="62">
        <v>79.349999999999994</v>
      </c>
      <c r="L17" s="61">
        <v>8045</v>
      </c>
      <c r="M17" s="61">
        <v>2852</v>
      </c>
      <c r="N17" s="63">
        <v>10897</v>
      </c>
      <c r="O17" s="61">
        <v>10772</v>
      </c>
      <c r="P17" s="61">
        <v>2605</v>
      </c>
      <c r="Q17" s="63">
        <v>10772</v>
      </c>
      <c r="R17" s="63">
        <v>21669</v>
      </c>
      <c r="S17" s="63">
        <v>160586</v>
      </c>
      <c r="T17" s="60"/>
    </row>
    <row r="18" spans="2:20" s="3" customFormat="1">
      <c r="B18" s="66">
        <v>2003</v>
      </c>
      <c r="C18" s="60">
        <v>420</v>
      </c>
      <c r="D18" s="60">
        <v>615</v>
      </c>
      <c r="E18" s="60">
        <v>702</v>
      </c>
      <c r="F18" s="61">
        <v>1737</v>
      </c>
      <c r="G18" s="60">
        <v>871</v>
      </c>
      <c r="H18" s="60">
        <v>17</v>
      </c>
      <c r="I18" s="60">
        <v>21605</v>
      </c>
      <c r="J18" s="60">
        <v>9.18</v>
      </c>
      <c r="K18" s="60">
        <v>83.22</v>
      </c>
      <c r="L18" s="60">
        <v>8424</v>
      </c>
      <c r="M18" s="60">
        <v>2684</v>
      </c>
      <c r="N18" s="63">
        <v>11108</v>
      </c>
      <c r="O18" s="60">
        <v>6604</v>
      </c>
      <c r="P18" s="60">
        <v>2808</v>
      </c>
      <c r="Q18" s="63">
        <v>9412</v>
      </c>
      <c r="R18" s="63">
        <v>20520</v>
      </c>
      <c r="S18" s="64">
        <v>171210</v>
      </c>
      <c r="T18" s="60"/>
    </row>
    <row r="19" spans="2:20" s="3" customFormat="1">
      <c r="B19" s="66">
        <v>2004</v>
      </c>
      <c r="C19" s="60">
        <v>464</v>
      </c>
      <c r="D19" s="60"/>
      <c r="E19" s="60"/>
      <c r="F19" s="61">
        <v>1379</v>
      </c>
      <c r="G19" s="60">
        <v>918</v>
      </c>
      <c r="H19" s="60"/>
      <c r="I19" s="60">
        <v>21486</v>
      </c>
      <c r="J19" s="60">
        <v>9.14</v>
      </c>
      <c r="K19" s="60">
        <v>84.08</v>
      </c>
      <c r="L19" s="60">
        <v>15334</v>
      </c>
      <c r="M19" s="60">
        <v>3070</v>
      </c>
      <c r="N19" s="63">
        <v>18404</v>
      </c>
      <c r="O19" s="60">
        <v>5949</v>
      </c>
      <c r="P19" s="60">
        <v>3497</v>
      </c>
      <c r="Q19" s="63">
        <v>9446</v>
      </c>
      <c r="R19" s="63">
        <v>27850</v>
      </c>
      <c r="S19" s="64">
        <v>182373</v>
      </c>
      <c r="T19" s="60"/>
    </row>
    <row r="20" spans="2:20" s="3" customFormat="1">
      <c r="B20" s="66">
        <v>2005</v>
      </c>
      <c r="C20" s="60">
        <v>378</v>
      </c>
      <c r="D20" s="60"/>
      <c r="E20" s="60"/>
      <c r="F20" s="61">
        <v>1291</v>
      </c>
      <c r="G20" s="60">
        <v>800</v>
      </c>
      <c r="H20" s="60"/>
      <c r="I20" s="60">
        <v>20978</v>
      </c>
      <c r="J20" s="60">
        <v>9.23</v>
      </c>
      <c r="K20" s="60">
        <v>84.52</v>
      </c>
      <c r="L20" s="60">
        <v>7498</v>
      </c>
      <c r="M20" s="60">
        <v>2692</v>
      </c>
      <c r="N20" s="63">
        <v>10190</v>
      </c>
      <c r="O20" s="60">
        <v>8466</v>
      </c>
      <c r="P20" s="60">
        <v>4035</v>
      </c>
      <c r="Q20" s="63">
        <v>12501</v>
      </c>
      <c r="R20" s="63">
        <v>22691</v>
      </c>
      <c r="S20" s="64">
        <v>189275</v>
      </c>
      <c r="T20" s="60"/>
    </row>
    <row r="21" spans="2:20" s="3" customFormat="1">
      <c r="B21" s="67">
        <v>2006</v>
      </c>
      <c r="C21" s="61">
        <v>397</v>
      </c>
      <c r="D21" s="61"/>
      <c r="E21" s="61">
        <v>1336</v>
      </c>
      <c r="F21" s="61">
        <v>1779</v>
      </c>
      <c r="G21" s="61">
        <v>868</v>
      </c>
      <c r="H21" s="61"/>
      <c r="I21" s="61">
        <v>20447</v>
      </c>
      <c r="J21" s="62">
        <v>9</v>
      </c>
      <c r="K21" s="61">
        <v>87.8</v>
      </c>
      <c r="L21" s="61">
        <v>16611</v>
      </c>
      <c r="M21" s="61">
        <v>3338</v>
      </c>
      <c r="N21" s="63">
        <v>19949</v>
      </c>
      <c r="O21" s="61"/>
      <c r="P21" s="61">
        <v>4698</v>
      </c>
      <c r="Q21" s="63">
        <v>4698</v>
      </c>
      <c r="R21" s="63">
        <v>24647</v>
      </c>
      <c r="S21" s="63">
        <v>168521</v>
      </c>
      <c r="T21" s="60"/>
    </row>
    <row r="22" spans="2:20" s="3" customFormat="1">
      <c r="B22" s="67">
        <v>2007</v>
      </c>
      <c r="C22" s="60">
        <v>486</v>
      </c>
      <c r="D22" s="60">
        <v>1501</v>
      </c>
      <c r="E22" s="60">
        <v>1044</v>
      </c>
      <c r="F22" s="60">
        <v>2120</v>
      </c>
      <c r="G22" s="60">
        <v>926</v>
      </c>
      <c r="H22" s="60"/>
      <c r="I22" s="61">
        <v>20689</v>
      </c>
      <c r="J22" s="62">
        <v>9.11</v>
      </c>
      <c r="K22" s="61">
        <v>89.25</v>
      </c>
      <c r="L22" s="61">
        <v>6886</v>
      </c>
      <c r="M22" s="61">
        <v>2189</v>
      </c>
      <c r="N22" s="63">
        <v>9075</v>
      </c>
      <c r="O22" s="61">
        <v>11146</v>
      </c>
      <c r="P22" s="61">
        <v>5404</v>
      </c>
      <c r="Q22" s="63">
        <v>16550</v>
      </c>
      <c r="R22" s="63">
        <v>25625</v>
      </c>
      <c r="S22" s="63">
        <v>159573</v>
      </c>
      <c r="T22" s="60"/>
    </row>
    <row r="23" spans="2:20">
      <c r="B23" s="68">
        <v>2008</v>
      </c>
      <c r="C23" s="45">
        <v>553</v>
      </c>
      <c r="D23" s="45">
        <v>1662</v>
      </c>
      <c r="E23" s="45">
        <v>997</v>
      </c>
      <c r="F23" s="60">
        <v>2215</v>
      </c>
      <c r="G23" s="45"/>
      <c r="H23" s="45"/>
      <c r="I23" s="61">
        <v>21452</v>
      </c>
      <c r="J23" s="79">
        <v>9.23</v>
      </c>
      <c r="K23" s="45">
        <v>93.82</v>
      </c>
      <c r="L23" s="45">
        <v>18458</v>
      </c>
      <c r="M23" s="45">
        <v>2720</v>
      </c>
      <c r="N23" s="63">
        <v>21178</v>
      </c>
      <c r="O23" s="45" t="s">
        <v>79</v>
      </c>
      <c r="P23" s="45">
        <v>6378</v>
      </c>
      <c r="Q23" s="63">
        <v>6378</v>
      </c>
      <c r="R23" s="63">
        <v>27556</v>
      </c>
      <c r="S23" s="63">
        <v>156568</v>
      </c>
      <c r="T23" s="45"/>
    </row>
    <row r="24" spans="2:20">
      <c r="B24" s="68">
        <v>2009</v>
      </c>
      <c r="C24" s="45">
        <v>534</v>
      </c>
      <c r="D24">
        <v>774</v>
      </c>
      <c r="F24" s="105">
        <v>1728</v>
      </c>
      <c r="G24" s="106"/>
      <c r="I24" s="61">
        <v>19818</v>
      </c>
      <c r="J24" s="79">
        <v>10.62</v>
      </c>
      <c r="K24" s="45">
        <v>95.85</v>
      </c>
      <c r="L24" s="45">
        <v>17179</v>
      </c>
      <c r="M24" s="45">
        <v>2954</v>
      </c>
      <c r="N24" s="63">
        <v>20133</v>
      </c>
      <c r="P24" s="45">
        <v>7371</v>
      </c>
      <c r="Q24" s="51">
        <v>7371</v>
      </c>
      <c r="R24" s="63">
        <v>27504</v>
      </c>
      <c r="S24" s="63">
        <v>158783</v>
      </c>
    </row>
    <row r="25" spans="2:20" s="73" customFormat="1" ht="12">
      <c r="B25" s="68">
        <v>2010</v>
      </c>
      <c r="C25" s="55">
        <v>534</v>
      </c>
      <c r="D25" s="55"/>
      <c r="E25" s="55"/>
      <c r="F25" s="55">
        <v>787</v>
      </c>
      <c r="G25" s="55">
        <v>941</v>
      </c>
      <c r="H25" s="55"/>
      <c r="I25" s="55">
        <v>20067</v>
      </c>
      <c r="J25" s="79">
        <v>9.48</v>
      </c>
      <c r="K25" s="55">
        <v>95.72</v>
      </c>
      <c r="L25" s="55">
        <v>17258</v>
      </c>
      <c r="M25" s="55">
        <v>2809</v>
      </c>
      <c r="N25" s="72">
        <v>20067</v>
      </c>
      <c r="O25" s="55">
        <v>3605</v>
      </c>
      <c r="P25" s="55">
        <v>6715</v>
      </c>
      <c r="Q25" s="72">
        <v>10320</v>
      </c>
      <c r="R25" s="72">
        <v>30387</v>
      </c>
      <c r="S25" s="72">
        <v>150092</v>
      </c>
    </row>
    <row r="26" spans="2:20">
      <c r="B26" s="68">
        <v>2011</v>
      </c>
      <c r="C26" s="55">
        <v>536</v>
      </c>
      <c r="D26" s="55"/>
      <c r="E26" s="55"/>
      <c r="F26" s="55">
        <v>803</v>
      </c>
      <c r="G26" s="55">
        <v>328</v>
      </c>
      <c r="H26" s="55"/>
      <c r="I26" s="55">
        <v>21385</v>
      </c>
      <c r="J26" s="79">
        <v>8.14</v>
      </c>
      <c r="K26" s="79">
        <v>88</v>
      </c>
      <c r="L26" s="55">
        <v>19279</v>
      </c>
      <c r="M26" s="55">
        <v>2553</v>
      </c>
      <c r="N26" s="72">
        <v>21832</v>
      </c>
      <c r="O26" s="55"/>
      <c r="P26" s="55"/>
      <c r="Q26" s="72"/>
      <c r="R26" s="72"/>
      <c r="S26" s="72">
        <v>152572</v>
      </c>
    </row>
    <row r="27" spans="2:20">
      <c r="B27" s="68">
        <v>2012</v>
      </c>
      <c r="C27" s="55">
        <v>535</v>
      </c>
      <c r="D27" s="55">
        <v>682</v>
      </c>
      <c r="E27" s="55">
        <v>653</v>
      </c>
      <c r="F27" s="55">
        <v>1464</v>
      </c>
      <c r="G27" s="55">
        <v>862</v>
      </c>
      <c r="H27" s="55"/>
      <c r="I27" s="55">
        <v>20794</v>
      </c>
      <c r="J27" s="79">
        <v>7.9</v>
      </c>
      <c r="K27" s="79">
        <v>92.3</v>
      </c>
      <c r="L27" s="55">
        <v>6381</v>
      </c>
      <c r="M27" s="55">
        <v>2325</v>
      </c>
      <c r="N27" s="72">
        <v>8706</v>
      </c>
      <c r="O27" s="55"/>
      <c r="P27" s="55">
        <v>11736</v>
      </c>
      <c r="Q27" s="72"/>
      <c r="R27" s="72">
        <v>20442</v>
      </c>
      <c r="S27" s="72">
        <v>150347</v>
      </c>
    </row>
    <row r="28" spans="2:20">
      <c r="B28" s="68">
        <v>2013</v>
      </c>
      <c r="C28" s="55">
        <v>520</v>
      </c>
      <c r="D28" s="55">
        <v>677</v>
      </c>
      <c r="E28">
        <v>644</v>
      </c>
      <c r="F28" s="55">
        <v>1433</v>
      </c>
      <c r="G28" s="55">
        <v>835</v>
      </c>
      <c r="I28" s="55">
        <v>21041</v>
      </c>
      <c r="J28" s="79">
        <v>7.83</v>
      </c>
      <c r="K28" s="79">
        <v>84.52</v>
      </c>
      <c r="L28" s="55">
        <v>5205</v>
      </c>
      <c r="M28" s="55">
        <v>2244</v>
      </c>
      <c r="N28" s="72">
        <v>7449</v>
      </c>
      <c r="P28" s="55">
        <v>5631</v>
      </c>
      <c r="R28" s="72">
        <v>13080</v>
      </c>
      <c r="S28" s="72">
        <v>150664</v>
      </c>
    </row>
    <row r="29" spans="2:20">
      <c r="B29" s="68">
        <v>2014</v>
      </c>
      <c r="C29">
        <v>513</v>
      </c>
      <c r="D29" s="55">
        <v>760</v>
      </c>
      <c r="E29">
        <v>731</v>
      </c>
      <c r="F29" s="55">
        <v>1400</v>
      </c>
      <c r="G29" s="55">
        <v>821</v>
      </c>
      <c r="I29" s="55">
        <v>21359</v>
      </c>
      <c r="J29" s="79">
        <v>7.54</v>
      </c>
      <c r="K29" s="101">
        <v>85.42</v>
      </c>
      <c r="L29" s="55">
        <v>5959</v>
      </c>
      <c r="M29" s="55">
        <v>1975</v>
      </c>
      <c r="N29" s="72">
        <v>7934</v>
      </c>
      <c r="O29" s="55">
        <v>2382</v>
      </c>
      <c r="P29" s="55">
        <v>5582</v>
      </c>
      <c r="Q29" s="72">
        <v>7964</v>
      </c>
      <c r="R29" s="72">
        <v>13516</v>
      </c>
      <c r="S29" s="72">
        <v>153621</v>
      </c>
    </row>
    <row r="30" spans="2:20">
      <c r="B30" s="68">
        <v>2015</v>
      </c>
      <c r="C30" s="55">
        <v>528</v>
      </c>
      <c r="F30" s="55">
        <v>1462</v>
      </c>
      <c r="G30" s="55">
        <v>868</v>
      </c>
      <c r="I30" s="55">
        <v>20856</v>
      </c>
      <c r="J30" s="79">
        <v>7.63</v>
      </c>
      <c r="K30" s="79">
        <v>85.21</v>
      </c>
      <c r="L30" s="55">
        <v>6540</v>
      </c>
      <c r="M30" s="55">
        <v>2250</v>
      </c>
      <c r="O30" s="55"/>
      <c r="P30" s="55">
        <v>9019</v>
      </c>
      <c r="S30" s="72">
        <v>157975</v>
      </c>
    </row>
    <row r="31" spans="2:20">
      <c r="B31" s="68">
        <v>2016</v>
      </c>
      <c r="C31" s="55">
        <v>539</v>
      </c>
      <c r="F31" s="55">
        <v>1453</v>
      </c>
      <c r="G31" s="55">
        <v>870</v>
      </c>
      <c r="I31" s="55">
        <v>21762</v>
      </c>
      <c r="J31" s="79">
        <v>7.42</v>
      </c>
      <c r="K31" s="79">
        <v>85.59</v>
      </c>
      <c r="L31" s="55">
        <v>7070</v>
      </c>
      <c r="M31" s="55">
        <v>2430</v>
      </c>
      <c r="O31" s="55"/>
      <c r="P31" s="55">
        <v>8319</v>
      </c>
      <c r="S31" s="72">
        <v>166246</v>
      </c>
    </row>
    <row r="38" spans="7:11">
      <c r="J38" s="71"/>
      <c r="K38" s="71"/>
    </row>
    <row r="39" spans="7:11">
      <c r="J39" s="71"/>
      <c r="K39" s="71"/>
    </row>
    <row r="40" spans="7:11">
      <c r="J40" s="95"/>
      <c r="K40" s="71"/>
    </row>
    <row r="41" spans="7:11">
      <c r="G41" s="76"/>
    </row>
    <row r="42" spans="7:11" ht="15">
      <c r="G42" s="75"/>
    </row>
    <row r="43" spans="7:11">
      <c r="G43" s="76"/>
    </row>
    <row r="44" spans="7:11" ht="15">
      <c r="G44" s="75"/>
    </row>
    <row r="45" spans="7:11">
      <c r="G45" s="77"/>
    </row>
    <row r="46" spans="7:11" ht="15">
      <c r="G46" s="75"/>
    </row>
    <row r="47" spans="7:11">
      <c r="G47" s="76"/>
    </row>
    <row r="48" spans="7:11" ht="15">
      <c r="G48" s="75"/>
    </row>
    <row r="49" spans="7:7">
      <c r="G49" s="76"/>
    </row>
    <row r="50" spans="7:7" ht="15">
      <c r="G50" s="75"/>
    </row>
    <row r="51" spans="7:7">
      <c r="G51" s="76"/>
    </row>
  </sheetData>
  <mergeCells count="1">
    <mergeCell ref="F24:G24"/>
  </mergeCells>
  <phoneticPr fontId="5" type="noConversion"/>
  <pageMargins left="0.75" right="0.75" top="1" bottom="1" header="0" footer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pane xSplit="3" ySplit="6" topLeftCell="H55" activePane="bottomRight" state="frozen"/>
      <selection pane="topRight" activeCell="C1" sqref="C1"/>
      <selection pane="bottomLeft" activeCell="A6" sqref="A6"/>
      <selection pane="bottomRight" activeCell="C79" sqref="C79"/>
    </sheetView>
  </sheetViews>
  <sheetFormatPr baseColWidth="10" defaultRowHeight="12.75"/>
  <cols>
    <col min="1" max="1" width="23" customWidth="1"/>
    <col min="3" max="3" width="47.7109375" customWidth="1"/>
    <col min="257" max="257" width="23" customWidth="1"/>
    <col min="259" max="259" width="47.7109375" customWidth="1"/>
    <col min="513" max="513" width="23" customWidth="1"/>
    <col min="515" max="515" width="47.7109375" customWidth="1"/>
    <col min="769" max="769" width="23" customWidth="1"/>
    <col min="771" max="771" width="47.7109375" customWidth="1"/>
    <col min="1025" max="1025" width="23" customWidth="1"/>
    <col min="1027" max="1027" width="47.7109375" customWidth="1"/>
    <col min="1281" max="1281" width="23" customWidth="1"/>
    <col min="1283" max="1283" width="47.7109375" customWidth="1"/>
    <col min="1537" max="1537" width="23" customWidth="1"/>
    <col min="1539" max="1539" width="47.7109375" customWidth="1"/>
    <col min="1793" max="1793" width="23" customWidth="1"/>
    <col min="1795" max="1795" width="47.7109375" customWidth="1"/>
    <col min="2049" max="2049" width="23" customWidth="1"/>
    <col min="2051" max="2051" width="47.7109375" customWidth="1"/>
    <col min="2305" max="2305" width="23" customWidth="1"/>
    <col min="2307" max="2307" width="47.7109375" customWidth="1"/>
    <col min="2561" max="2561" width="23" customWidth="1"/>
    <col min="2563" max="2563" width="47.7109375" customWidth="1"/>
    <col min="2817" max="2817" width="23" customWidth="1"/>
    <col min="2819" max="2819" width="47.7109375" customWidth="1"/>
    <col min="3073" max="3073" width="23" customWidth="1"/>
    <col min="3075" max="3075" width="47.7109375" customWidth="1"/>
    <col min="3329" max="3329" width="23" customWidth="1"/>
    <col min="3331" max="3331" width="47.7109375" customWidth="1"/>
    <col min="3585" max="3585" width="23" customWidth="1"/>
    <col min="3587" max="3587" width="47.7109375" customWidth="1"/>
    <col min="3841" max="3841" width="23" customWidth="1"/>
    <col min="3843" max="3843" width="47.7109375" customWidth="1"/>
    <col min="4097" max="4097" width="23" customWidth="1"/>
    <col min="4099" max="4099" width="47.7109375" customWidth="1"/>
    <col min="4353" max="4353" width="23" customWidth="1"/>
    <col min="4355" max="4355" width="47.7109375" customWidth="1"/>
    <col min="4609" max="4609" width="23" customWidth="1"/>
    <col min="4611" max="4611" width="47.7109375" customWidth="1"/>
    <col min="4865" max="4865" width="23" customWidth="1"/>
    <col min="4867" max="4867" width="47.7109375" customWidth="1"/>
    <col min="5121" max="5121" width="23" customWidth="1"/>
    <col min="5123" max="5123" width="47.7109375" customWidth="1"/>
    <col min="5377" max="5377" width="23" customWidth="1"/>
    <col min="5379" max="5379" width="47.7109375" customWidth="1"/>
    <col min="5633" max="5633" width="23" customWidth="1"/>
    <col min="5635" max="5635" width="47.7109375" customWidth="1"/>
    <col min="5889" max="5889" width="23" customWidth="1"/>
    <col min="5891" max="5891" width="47.7109375" customWidth="1"/>
    <col min="6145" max="6145" width="23" customWidth="1"/>
    <col min="6147" max="6147" width="47.7109375" customWidth="1"/>
    <col min="6401" max="6401" width="23" customWidth="1"/>
    <col min="6403" max="6403" width="47.7109375" customWidth="1"/>
    <col min="6657" max="6657" width="23" customWidth="1"/>
    <col min="6659" max="6659" width="47.7109375" customWidth="1"/>
    <col min="6913" max="6913" width="23" customWidth="1"/>
    <col min="6915" max="6915" width="47.7109375" customWidth="1"/>
    <col min="7169" max="7169" width="23" customWidth="1"/>
    <col min="7171" max="7171" width="47.7109375" customWidth="1"/>
    <col min="7425" max="7425" width="23" customWidth="1"/>
    <col min="7427" max="7427" width="47.7109375" customWidth="1"/>
    <col min="7681" max="7681" width="23" customWidth="1"/>
    <col min="7683" max="7683" width="47.7109375" customWidth="1"/>
    <col min="7937" max="7937" width="23" customWidth="1"/>
    <col min="7939" max="7939" width="47.7109375" customWidth="1"/>
    <col min="8193" max="8193" width="23" customWidth="1"/>
    <col min="8195" max="8195" width="47.7109375" customWidth="1"/>
    <col min="8449" max="8449" width="23" customWidth="1"/>
    <col min="8451" max="8451" width="47.7109375" customWidth="1"/>
    <col min="8705" max="8705" width="23" customWidth="1"/>
    <col min="8707" max="8707" width="47.7109375" customWidth="1"/>
    <col min="8961" max="8961" width="23" customWidth="1"/>
    <col min="8963" max="8963" width="47.7109375" customWidth="1"/>
    <col min="9217" max="9217" width="23" customWidth="1"/>
    <col min="9219" max="9219" width="47.7109375" customWidth="1"/>
    <col min="9473" max="9473" width="23" customWidth="1"/>
    <col min="9475" max="9475" width="47.7109375" customWidth="1"/>
    <col min="9729" max="9729" width="23" customWidth="1"/>
    <col min="9731" max="9731" width="47.7109375" customWidth="1"/>
    <col min="9985" max="9985" width="23" customWidth="1"/>
    <col min="9987" max="9987" width="47.7109375" customWidth="1"/>
    <col min="10241" max="10241" width="23" customWidth="1"/>
    <col min="10243" max="10243" width="47.7109375" customWidth="1"/>
    <col min="10497" max="10497" width="23" customWidth="1"/>
    <col min="10499" max="10499" width="47.7109375" customWidth="1"/>
    <col min="10753" max="10753" width="23" customWidth="1"/>
    <col min="10755" max="10755" width="47.7109375" customWidth="1"/>
    <col min="11009" max="11009" width="23" customWidth="1"/>
    <col min="11011" max="11011" width="47.7109375" customWidth="1"/>
    <col min="11265" max="11265" width="23" customWidth="1"/>
    <col min="11267" max="11267" width="47.7109375" customWidth="1"/>
    <col min="11521" max="11521" width="23" customWidth="1"/>
    <col min="11523" max="11523" width="47.7109375" customWidth="1"/>
    <col min="11777" max="11777" width="23" customWidth="1"/>
    <col min="11779" max="11779" width="47.7109375" customWidth="1"/>
    <col min="12033" max="12033" width="23" customWidth="1"/>
    <col min="12035" max="12035" width="47.7109375" customWidth="1"/>
    <col min="12289" max="12289" width="23" customWidth="1"/>
    <col min="12291" max="12291" width="47.7109375" customWidth="1"/>
    <col min="12545" max="12545" width="23" customWidth="1"/>
    <col min="12547" max="12547" width="47.7109375" customWidth="1"/>
    <col min="12801" max="12801" width="23" customWidth="1"/>
    <col min="12803" max="12803" width="47.7109375" customWidth="1"/>
    <col min="13057" max="13057" width="23" customWidth="1"/>
    <col min="13059" max="13059" width="47.7109375" customWidth="1"/>
    <col min="13313" max="13313" width="23" customWidth="1"/>
    <col min="13315" max="13315" width="47.7109375" customWidth="1"/>
    <col min="13569" max="13569" width="23" customWidth="1"/>
    <col min="13571" max="13571" width="47.7109375" customWidth="1"/>
    <col min="13825" max="13825" width="23" customWidth="1"/>
    <col min="13827" max="13827" width="47.7109375" customWidth="1"/>
    <col min="14081" max="14081" width="23" customWidth="1"/>
    <col min="14083" max="14083" width="47.7109375" customWidth="1"/>
    <col min="14337" max="14337" width="23" customWidth="1"/>
    <col min="14339" max="14339" width="47.7109375" customWidth="1"/>
    <col min="14593" max="14593" width="23" customWidth="1"/>
    <col min="14595" max="14595" width="47.7109375" customWidth="1"/>
    <col min="14849" max="14849" width="23" customWidth="1"/>
    <col min="14851" max="14851" width="47.7109375" customWidth="1"/>
    <col min="15105" max="15105" width="23" customWidth="1"/>
    <col min="15107" max="15107" width="47.7109375" customWidth="1"/>
    <col min="15361" max="15361" width="23" customWidth="1"/>
    <col min="15363" max="15363" width="47.7109375" customWidth="1"/>
    <col min="15617" max="15617" width="23" customWidth="1"/>
    <col min="15619" max="15619" width="47.7109375" customWidth="1"/>
    <col min="15873" max="15873" width="23" customWidth="1"/>
    <col min="15875" max="15875" width="47.7109375" customWidth="1"/>
    <col min="16129" max="16129" width="23" customWidth="1"/>
    <col min="16131" max="16131" width="47.7109375" customWidth="1"/>
  </cols>
  <sheetData>
    <row r="1" spans="1:22" ht="18.75" customHeight="1">
      <c r="A1" s="81" t="s">
        <v>89</v>
      </c>
    </row>
    <row r="2" spans="1:22" ht="18.75" customHeight="1">
      <c r="A2" s="81" t="s">
        <v>90</v>
      </c>
    </row>
    <row r="3" spans="1:22" ht="38.25">
      <c r="A3" s="82" t="s">
        <v>88</v>
      </c>
    </row>
    <row r="6" spans="1:22">
      <c r="D6" t="s">
        <v>1</v>
      </c>
      <c r="E6" t="s">
        <v>2</v>
      </c>
      <c r="F6" t="s">
        <v>3</v>
      </c>
      <c r="G6" t="s">
        <v>5</v>
      </c>
      <c r="H6" t="s">
        <v>6</v>
      </c>
      <c r="I6" t="s">
        <v>7</v>
      </c>
      <c r="J6" t="s">
        <v>9</v>
      </c>
      <c r="K6" t="s">
        <v>83</v>
      </c>
      <c r="L6" t="s">
        <v>10</v>
      </c>
      <c r="M6" t="s">
        <v>84</v>
      </c>
      <c r="N6" t="s">
        <v>11</v>
      </c>
      <c r="O6" t="s">
        <v>12</v>
      </c>
      <c r="P6" t="s">
        <v>13</v>
      </c>
      <c r="Q6" t="s">
        <v>14</v>
      </c>
      <c r="R6" s="1" t="s">
        <v>20</v>
      </c>
      <c r="S6" t="s">
        <v>4</v>
      </c>
      <c r="T6" t="s">
        <v>8</v>
      </c>
      <c r="U6" s="1" t="s">
        <v>18</v>
      </c>
      <c r="V6" s="1" t="s">
        <v>21</v>
      </c>
    </row>
    <row r="7" spans="1:22">
      <c r="B7" s="1">
        <v>1991</v>
      </c>
      <c r="C7" t="s">
        <v>15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2284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f>SUM(D7:Q7)</f>
        <v>2284</v>
      </c>
      <c r="S7" s="71">
        <v>0</v>
      </c>
      <c r="T7" s="71">
        <v>0</v>
      </c>
      <c r="U7" s="71">
        <v>2910</v>
      </c>
      <c r="V7" s="71">
        <v>19837</v>
      </c>
    </row>
    <row r="8" spans="1:22">
      <c r="C8" t="s">
        <v>16</v>
      </c>
      <c r="D8" s="71">
        <v>0</v>
      </c>
      <c r="E8" s="71">
        <v>0</v>
      </c>
      <c r="F8" s="71">
        <v>0</v>
      </c>
      <c r="G8" s="71">
        <v>58</v>
      </c>
      <c r="H8" s="71">
        <v>0</v>
      </c>
      <c r="I8" s="71">
        <v>0</v>
      </c>
      <c r="J8" s="71">
        <v>0</v>
      </c>
      <c r="K8" s="71">
        <v>0</v>
      </c>
      <c r="L8" s="71">
        <v>1142</v>
      </c>
      <c r="M8" s="71">
        <v>0</v>
      </c>
      <c r="N8" s="71">
        <v>0</v>
      </c>
      <c r="O8" s="71">
        <v>0</v>
      </c>
      <c r="P8" s="71">
        <v>0</v>
      </c>
      <c r="Q8" s="71">
        <v>98</v>
      </c>
      <c r="R8" s="71">
        <f t="shared" ref="R8:R60" si="0">SUM(D8:Q8)</f>
        <v>1298</v>
      </c>
      <c r="S8" s="71">
        <v>0</v>
      </c>
      <c r="T8" s="71">
        <v>0</v>
      </c>
      <c r="U8" s="71">
        <v>1535</v>
      </c>
      <c r="V8" s="71">
        <v>4662</v>
      </c>
    </row>
    <row r="9" spans="1:22">
      <c r="C9" s="1" t="s">
        <v>17</v>
      </c>
      <c r="D9" s="98">
        <f>D7+D8</f>
        <v>0</v>
      </c>
      <c r="E9" s="98">
        <f t="shared" ref="E9:Q9" si="1">E7+E8</f>
        <v>0</v>
      </c>
      <c r="F9" s="98">
        <f t="shared" si="1"/>
        <v>0</v>
      </c>
      <c r="G9" s="98">
        <f>G7+G8</f>
        <v>58</v>
      </c>
      <c r="H9" s="98">
        <f>H7+H8</f>
        <v>0</v>
      </c>
      <c r="I9" s="98">
        <f>I7+I8</f>
        <v>0</v>
      </c>
      <c r="J9" s="98">
        <f>J7+J8</f>
        <v>0</v>
      </c>
      <c r="K9" s="98">
        <f>SUM(K7:K8)</f>
        <v>0</v>
      </c>
      <c r="L9" s="98">
        <f>L7+L8</f>
        <v>3426</v>
      </c>
      <c r="M9" s="98">
        <f>SUM(M7:M8)</f>
        <v>0</v>
      </c>
      <c r="N9" s="98">
        <f t="shared" si="1"/>
        <v>0</v>
      </c>
      <c r="O9" s="98">
        <f t="shared" si="1"/>
        <v>0</v>
      </c>
      <c r="P9" s="98">
        <f t="shared" si="1"/>
        <v>0</v>
      </c>
      <c r="Q9" s="98">
        <f t="shared" si="1"/>
        <v>98</v>
      </c>
      <c r="R9" s="71">
        <f t="shared" si="0"/>
        <v>3582</v>
      </c>
      <c r="S9" s="98">
        <f>S7+S8</f>
        <v>0</v>
      </c>
      <c r="T9" s="98">
        <f>T7+T8</f>
        <v>0</v>
      </c>
      <c r="U9" s="98">
        <f>U7+U8</f>
        <v>4445</v>
      </c>
      <c r="V9" s="98">
        <v>24499</v>
      </c>
    </row>
    <row r="10" spans="1:22">
      <c r="B10" s="1">
        <v>1992</v>
      </c>
      <c r="C10" t="s">
        <v>15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2002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f t="shared" si="0"/>
        <v>2002</v>
      </c>
      <c r="S10" s="71">
        <v>0</v>
      </c>
      <c r="T10" s="71">
        <v>0</v>
      </c>
      <c r="U10" s="71">
        <v>2577</v>
      </c>
      <c r="V10" s="71">
        <v>18839</v>
      </c>
    </row>
    <row r="11" spans="1:22">
      <c r="C11" t="s">
        <v>16</v>
      </c>
      <c r="D11" s="71">
        <v>0</v>
      </c>
      <c r="E11" s="71">
        <v>0</v>
      </c>
      <c r="F11" s="71">
        <v>0</v>
      </c>
      <c r="G11" s="71">
        <v>58</v>
      </c>
      <c r="H11" s="71">
        <v>0</v>
      </c>
      <c r="I11" s="71">
        <v>0</v>
      </c>
      <c r="J11" s="71">
        <v>0</v>
      </c>
      <c r="K11" s="71">
        <v>0</v>
      </c>
      <c r="L11" s="71">
        <v>139</v>
      </c>
      <c r="M11" s="71">
        <v>0</v>
      </c>
      <c r="N11" s="71">
        <v>0</v>
      </c>
      <c r="O11" s="71">
        <v>0</v>
      </c>
      <c r="P11" s="71">
        <v>0</v>
      </c>
      <c r="Q11" s="71">
        <v>98</v>
      </c>
      <c r="R11" s="71">
        <f t="shared" si="0"/>
        <v>295</v>
      </c>
      <c r="S11" s="71">
        <v>0</v>
      </c>
      <c r="T11" s="71">
        <v>0</v>
      </c>
      <c r="U11" s="71">
        <v>532</v>
      </c>
      <c r="V11" s="71">
        <v>3939</v>
      </c>
    </row>
    <row r="12" spans="1:22">
      <c r="C12" s="1" t="s">
        <v>17</v>
      </c>
      <c r="D12" s="98">
        <f>D10+D11</f>
        <v>0</v>
      </c>
      <c r="E12" s="98">
        <f t="shared" ref="E12:Q12" si="2">E10+E11</f>
        <v>0</v>
      </c>
      <c r="F12" s="98">
        <f t="shared" si="2"/>
        <v>0</v>
      </c>
      <c r="G12" s="98">
        <f>G10+G11</f>
        <v>58</v>
      </c>
      <c r="H12" s="98">
        <f>H10+H11</f>
        <v>0</v>
      </c>
      <c r="I12" s="98">
        <f>I10+I11</f>
        <v>0</v>
      </c>
      <c r="J12" s="98">
        <f>J10+J11</f>
        <v>0</v>
      </c>
      <c r="K12" s="98">
        <f>SUM(K10:K11)</f>
        <v>0</v>
      </c>
      <c r="L12" s="98">
        <f>L10+L11</f>
        <v>2141</v>
      </c>
      <c r="M12" s="98">
        <f>SUM(M10:M11)</f>
        <v>0</v>
      </c>
      <c r="N12" s="98">
        <f t="shared" si="2"/>
        <v>0</v>
      </c>
      <c r="O12" s="98">
        <f t="shared" si="2"/>
        <v>0</v>
      </c>
      <c r="P12" s="98">
        <f t="shared" si="2"/>
        <v>0</v>
      </c>
      <c r="Q12" s="98">
        <f t="shared" si="2"/>
        <v>98</v>
      </c>
      <c r="R12" s="71">
        <f t="shared" si="0"/>
        <v>2297</v>
      </c>
      <c r="S12" s="98">
        <f>S10+S11</f>
        <v>0</v>
      </c>
      <c r="T12" s="98">
        <f>T10+T11</f>
        <v>0</v>
      </c>
      <c r="U12" s="98">
        <f>U10+U11</f>
        <v>3109</v>
      </c>
      <c r="V12" s="98">
        <v>22778</v>
      </c>
    </row>
    <row r="13" spans="1:22">
      <c r="B13" s="1">
        <v>1993</v>
      </c>
      <c r="C13" s="2" t="s">
        <v>15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2002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71">
        <f t="shared" si="0"/>
        <v>2002</v>
      </c>
      <c r="S13" s="95">
        <v>0</v>
      </c>
      <c r="T13" s="95">
        <v>0</v>
      </c>
      <c r="U13" s="95">
        <v>2675</v>
      </c>
      <c r="V13" s="95">
        <v>18127</v>
      </c>
    </row>
    <row r="14" spans="1:22">
      <c r="C14" s="2" t="s">
        <v>16</v>
      </c>
      <c r="D14" s="95">
        <v>0</v>
      </c>
      <c r="E14" s="95">
        <v>0</v>
      </c>
      <c r="F14" s="95">
        <v>0</v>
      </c>
      <c r="G14" s="95">
        <v>82</v>
      </c>
      <c r="H14" s="95">
        <v>0</v>
      </c>
      <c r="I14" s="95">
        <v>0</v>
      </c>
      <c r="J14" s="95">
        <v>0</v>
      </c>
      <c r="K14" s="95">
        <v>0</v>
      </c>
      <c r="L14" s="95">
        <v>1329</v>
      </c>
      <c r="M14" s="95">
        <v>0</v>
      </c>
      <c r="N14" s="95">
        <v>0</v>
      </c>
      <c r="O14" s="95">
        <v>0</v>
      </c>
      <c r="P14" s="95">
        <v>0</v>
      </c>
      <c r="Q14" s="95">
        <v>98</v>
      </c>
      <c r="R14" s="71">
        <f t="shared" si="0"/>
        <v>1509</v>
      </c>
      <c r="S14" s="95">
        <v>0</v>
      </c>
      <c r="T14" s="95">
        <v>0</v>
      </c>
      <c r="U14" s="95">
        <v>1746</v>
      </c>
      <c r="V14" s="95">
        <v>5315</v>
      </c>
    </row>
    <row r="15" spans="1:22">
      <c r="C15" s="1" t="s">
        <v>17</v>
      </c>
      <c r="D15" s="98">
        <f>D13+D14</f>
        <v>0</v>
      </c>
      <c r="E15" s="98">
        <f t="shared" ref="E15:Q15" si="3">E13+E14</f>
        <v>0</v>
      </c>
      <c r="F15" s="98">
        <f t="shared" si="3"/>
        <v>0</v>
      </c>
      <c r="G15" s="98">
        <f>G13+G14</f>
        <v>82</v>
      </c>
      <c r="H15" s="98">
        <f>H13+H14</f>
        <v>0</v>
      </c>
      <c r="I15" s="98">
        <f>I13+I14</f>
        <v>0</v>
      </c>
      <c r="J15" s="98">
        <f>J13+J14</f>
        <v>0</v>
      </c>
      <c r="K15" s="98">
        <f>SUM(K13:K14)</f>
        <v>0</v>
      </c>
      <c r="L15" s="98">
        <f>L13+L14</f>
        <v>3331</v>
      </c>
      <c r="M15" s="98">
        <f>SUM(M13:M14)</f>
        <v>0</v>
      </c>
      <c r="N15" s="98">
        <f t="shared" si="3"/>
        <v>0</v>
      </c>
      <c r="O15" s="98">
        <f t="shared" si="3"/>
        <v>0</v>
      </c>
      <c r="P15" s="98">
        <f t="shared" si="3"/>
        <v>0</v>
      </c>
      <c r="Q15" s="98">
        <f t="shared" si="3"/>
        <v>98</v>
      </c>
      <c r="R15" s="71">
        <f t="shared" si="0"/>
        <v>3511</v>
      </c>
      <c r="S15" s="98">
        <f>S13+S14</f>
        <v>0</v>
      </c>
      <c r="T15" s="98">
        <f>T13+T14</f>
        <v>0</v>
      </c>
      <c r="U15" s="98">
        <f>U13+U14</f>
        <v>4421</v>
      </c>
      <c r="V15" s="98">
        <v>23442</v>
      </c>
    </row>
    <row r="16" spans="1:22">
      <c r="B16" s="1">
        <v>1994</v>
      </c>
      <c r="C16" t="s">
        <v>15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2002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f t="shared" si="0"/>
        <v>2002</v>
      </c>
      <c r="S16" s="71">
        <v>0</v>
      </c>
      <c r="T16" s="71">
        <v>0</v>
      </c>
      <c r="U16" s="71">
        <v>2686</v>
      </c>
      <c r="V16" s="71">
        <v>18852</v>
      </c>
    </row>
    <row r="17" spans="2:22">
      <c r="C17" t="s">
        <v>16</v>
      </c>
      <c r="D17" s="71">
        <v>0</v>
      </c>
      <c r="E17" s="71">
        <v>0</v>
      </c>
      <c r="F17" s="71">
        <v>0</v>
      </c>
      <c r="G17" s="71">
        <v>90</v>
      </c>
      <c r="H17" s="71">
        <v>0</v>
      </c>
      <c r="I17" s="71">
        <v>0</v>
      </c>
      <c r="J17" s="71">
        <v>0</v>
      </c>
      <c r="K17" s="71">
        <v>0</v>
      </c>
      <c r="L17" s="71">
        <v>1573</v>
      </c>
      <c r="M17" s="71">
        <v>0</v>
      </c>
      <c r="N17" s="71">
        <v>0</v>
      </c>
      <c r="O17" s="71">
        <v>0</v>
      </c>
      <c r="P17" s="71">
        <v>0</v>
      </c>
      <c r="Q17" s="71">
        <v>98</v>
      </c>
      <c r="R17" s="71">
        <f t="shared" si="0"/>
        <v>1761</v>
      </c>
      <c r="S17" s="71">
        <v>0</v>
      </c>
      <c r="T17" s="71">
        <v>0</v>
      </c>
      <c r="U17" s="71">
        <v>1998</v>
      </c>
      <c r="V17" s="71">
        <v>5591</v>
      </c>
    </row>
    <row r="18" spans="2:22">
      <c r="C18" s="1" t="s">
        <v>17</v>
      </c>
      <c r="D18" s="98">
        <f>D16+D17</f>
        <v>0</v>
      </c>
      <c r="E18" s="98">
        <f t="shared" ref="E18:Q18" si="4">E16+E17</f>
        <v>0</v>
      </c>
      <c r="F18" s="98">
        <f t="shared" si="4"/>
        <v>0</v>
      </c>
      <c r="G18" s="98">
        <f>G16+G17</f>
        <v>90</v>
      </c>
      <c r="H18" s="98">
        <f>H16+H17</f>
        <v>0</v>
      </c>
      <c r="I18" s="98">
        <f>I16+I17</f>
        <v>0</v>
      </c>
      <c r="J18" s="98">
        <f>J16+J17</f>
        <v>0</v>
      </c>
      <c r="K18" s="98">
        <f>SUM(K16:K17)</f>
        <v>0</v>
      </c>
      <c r="L18" s="98">
        <f>L16+L17</f>
        <v>3575</v>
      </c>
      <c r="M18" s="98">
        <f>SUM(M16:M17)</f>
        <v>0</v>
      </c>
      <c r="N18" s="98">
        <f t="shared" si="4"/>
        <v>0</v>
      </c>
      <c r="O18" s="98">
        <f t="shared" si="4"/>
        <v>0</v>
      </c>
      <c r="P18" s="98">
        <f t="shared" si="4"/>
        <v>0</v>
      </c>
      <c r="Q18" s="98">
        <f t="shared" si="4"/>
        <v>98</v>
      </c>
      <c r="R18" s="71">
        <f t="shared" si="0"/>
        <v>3763</v>
      </c>
      <c r="S18" s="98">
        <f>S16+S17</f>
        <v>0</v>
      </c>
      <c r="T18" s="98">
        <f>T16+T17</f>
        <v>0</v>
      </c>
      <c r="U18" s="98">
        <f>U16+U17</f>
        <v>4684</v>
      </c>
      <c r="V18" s="98">
        <v>24443</v>
      </c>
    </row>
    <row r="19" spans="2:22">
      <c r="B19" s="1">
        <v>1995</v>
      </c>
      <c r="C19" t="s">
        <v>15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2012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f t="shared" si="0"/>
        <v>2012</v>
      </c>
      <c r="S19" s="71">
        <v>0</v>
      </c>
      <c r="T19" s="71">
        <v>0</v>
      </c>
      <c r="U19" s="71">
        <v>2732</v>
      </c>
      <c r="V19" s="71">
        <v>18492</v>
      </c>
    </row>
    <row r="20" spans="2:22">
      <c r="C20" t="s">
        <v>16</v>
      </c>
      <c r="D20" s="71">
        <v>0</v>
      </c>
      <c r="E20" s="71">
        <v>0</v>
      </c>
      <c r="F20" s="71">
        <v>0</v>
      </c>
      <c r="G20" s="71">
        <v>58</v>
      </c>
      <c r="H20" s="71">
        <v>0</v>
      </c>
      <c r="I20" s="71">
        <v>0</v>
      </c>
      <c r="J20" s="71">
        <v>0</v>
      </c>
      <c r="K20" s="71">
        <v>13</v>
      </c>
      <c r="L20" s="71">
        <v>1595</v>
      </c>
      <c r="M20" s="71">
        <v>0</v>
      </c>
      <c r="N20" s="71">
        <v>0</v>
      </c>
      <c r="O20" s="71">
        <v>0</v>
      </c>
      <c r="P20" s="71">
        <v>0</v>
      </c>
      <c r="Q20" s="71">
        <v>98</v>
      </c>
      <c r="R20" s="71">
        <f t="shared" si="0"/>
        <v>1764</v>
      </c>
      <c r="S20" s="71">
        <v>0</v>
      </c>
      <c r="T20" s="71">
        <v>0</v>
      </c>
      <c r="U20" s="71">
        <v>1921</v>
      </c>
      <c r="V20" s="71">
        <v>5558</v>
      </c>
    </row>
    <row r="21" spans="2:22">
      <c r="C21" s="1" t="s">
        <v>17</v>
      </c>
      <c r="D21" s="98">
        <f>D19+D20</f>
        <v>0</v>
      </c>
      <c r="E21" s="98">
        <f t="shared" ref="E21:Q21" si="5">E19+E20</f>
        <v>0</v>
      </c>
      <c r="F21" s="98">
        <f t="shared" si="5"/>
        <v>0</v>
      </c>
      <c r="G21" s="98">
        <f>G19+G20</f>
        <v>58</v>
      </c>
      <c r="H21" s="98">
        <f>H19+H20</f>
        <v>0</v>
      </c>
      <c r="I21" s="98">
        <f>I19+I20</f>
        <v>0</v>
      </c>
      <c r="J21" s="98">
        <f>J19+J20</f>
        <v>0</v>
      </c>
      <c r="K21" s="98">
        <f>SUM(K19:K20)</f>
        <v>13</v>
      </c>
      <c r="L21" s="98">
        <f>L19+L20</f>
        <v>3607</v>
      </c>
      <c r="M21" s="98">
        <f>SUM(M19:M20)</f>
        <v>0</v>
      </c>
      <c r="N21" s="98">
        <f t="shared" si="5"/>
        <v>0</v>
      </c>
      <c r="O21" s="98">
        <f t="shared" si="5"/>
        <v>0</v>
      </c>
      <c r="P21" s="98">
        <f t="shared" si="5"/>
        <v>0</v>
      </c>
      <c r="Q21" s="98">
        <f t="shared" si="5"/>
        <v>98</v>
      </c>
      <c r="R21" s="71">
        <f t="shared" si="0"/>
        <v>3776</v>
      </c>
      <c r="S21" s="98">
        <f>S19+S20</f>
        <v>0</v>
      </c>
      <c r="T21" s="98">
        <f>T19+T20</f>
        <v>0</v>
      </c>
      <c r="U21" s="98">
        <f>U19+U20</f>
        <v>4653</v>
      </c>
      <c r="V21" s="98">
        <v>24050</v>
      </c>
    </row>
    <row r="22" spans="2:22">
      <c r="B22" s="1">
        <v>1996</v>
      </c>
      <c r="C22" t="s">
        <v>15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2068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f t="shared" si="0"/>
        <v>2068</v>
      </c>
      <c r="S22" s="71">
        <v>0</v>
      </c>
      <c r="T22" s="71">
        <v>0</v>
      </c>
      <c r="U22" s="71">
        <v>2798</v>
      </c>
      <c r="V22" s="71">
        <v>18877</v>
      </c>
    </row>
    <row r="23" spans="2:22">
      <c r="C23" t="s">
        <v>16</v>
      </c>
      <c r="D23" s="71">
        <v>0</v>
      </c>
      <c r="E23" s="71">
        <v>0</v>
      </c>
      <c r="F23" s="71">
        <v>0</v>
      </c>
      <c r="G23" s="71">
        <v>57</v>
      </c>
      <c r="H23" s="71">
        <v>0</v>
      </c>
      <c r="I23" s="71">
        <v>0</v>
      </c>
      <c r="J23" s="71">
        <v>0</v>
      </c>
      <c r="K23" s="71">
        <v>13</v>
      </c>
      <c r="L23" s="71">
        <v>1505</v>
      </c>
      <c r="M23" s="71">
        <v>0</v>
      </c>
      <c r="N23" s="71">
        <v>0</v>
      </c>
      <c r="O23" s="71">
        <v>0</v>
      </c>
      <c r="P23" s="71">
        <v>0</v>
      </c>
      <c r="Q23" s="71">
        <v>98</v>
      </c>
      <c r="R23" s="71">
        <f t="shared" si="0"/>
        <v>1673</v>
      </c>
      <c r="S23" s="71">
        <v>0</v>
      </c>
      <c r="T23" s="71">
        <v>0</v>
      </c>
      <c r="U23" s="71">
        <v>1854</v>
      </c>
      <c r="V23" s="71">
        <v>5256</v>
      </c>
    </row>
    <row r="24" spans="2:22">
      <c r="C24" s="1" t="s">
        <v>17</v>
      </c>
      <c r="D24" s="98">
        <f>D22+D23</f>
        <v>0</v>
      </c>
      <c r="E24" s="98">
        <f t="shared" ref="E24:Q24" si="6">E22+E23</f>
        <v>0</v>
      </c>
      <c r="F24" s="98">
        <f t="shared" si="6"/>
        <v>0</v>
      </c>
      <c r="G24" s="98">
        <f>G22+G23</f>
        <v>57</v>
      </c>
      <c r="H24" s="98">
        <f>H22+H23</f>
        <v>0</v>
      </c>
      <c r="I24" s="98">
        <f>I22+I23</f>
        <v>0</v>
      </c>
      <c r="J24" s="98">
        <f>J22+J23</f>
        <v>0</v>
      </c>
      <c r="K24" s="98">
        <f>SUM(K22:K23)</f>
        <v>13</v>
      </c>
      <c r="L24" s="98">
        <f>L22+L23</f>
        <v>3573</v>
      </c>
      <c r="M24" s="98">
        <f>SUM(M22:M23)</f>
        <v>0</v>
      </c>
      <c r="N24" s="98">
        <f t="shared" si="6"/>
        <v>0</v>
      </c>
      <c r="O24" s="98">
        <f t="shared" si="6"/>
        <v>0</v>
      </c>
      <c r="P24" s="98">
        <f t="shared" si="6"/>
        <v>0</v>
      </c>
      <c r="Q24" s="98">
        <f t="shared" si="6"/>
        <v>98</v>
      </c>
      <c r="R24" s="71">
        <f t="shared" si="0"/>
        <v>3741</v>
      </c>
      <c r="S24" s="98">
        <f>S22+S23</f>
        <v>0</v>
      </c>
      <c r="T24" s="98">
        <f>T22+T23</f>
        <v>0</v>
      </c>
      <c r="U24" s="98">
        <f>U22+U23</f>
        <v>4652</v>
      </c>
      <c r="V24" s="98">
        <v>24133</v>
      </c>
    </row>
    <row r="25" spans="2:22">
      <c r="B25" s="1">
        <v>1997</v>
      </c>
      <c r="C25" t="s">
        <v>15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2018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f t="shared" si="0"/>
        <v>2018</v>
      </c>
      <c r="S25" s="71">
        <v>0</v>
      </c>
      <c r="T25" s="71">
        <v>0</v>
      </c>
      <c r="U25" s="71">
        <v>2736</v>
      </c>
      <c r="V25" s="71">
        <v>18261</v>
      </c>
    </row>
    <row r="26" spans="2:22">
      <c r="C26" t="s">
        <v>16</v>
      </c>
      <c r="D26" s="71">
        <v>0</v>
      </c>
      <c r="E26" s="71">
        <v>0</v>
      </c>
      <c r="F26" s="71">
        <v>0</v>
      </c>
      <c r="G26" s="71">
        <v>57</v>
      </c>
      <c r="H26" s="71">
        <v>0</v>
      </c>
      <c r="I26" s="71">
        <v>0</v>
      </c>
      <c r="J26" s="71">
        <v>0</v>
      </c>
      <c r="K26" s="71">
        <v>13</v>
      </c>
      <c r="L26" s="71">
        <v>1474</v>
      </c>
      <c r="M26" s="71">
        <v>0</v>
      </c>
      <c r="N26" s="71">
        <v>0</v>
      </c>
      <c r="O26" s="71">
        <v>0</v>
      </c>
      <c r="P26" s="71">
        <v>0</v>
      </c>
      <c r="Q26" s="71">
        <v>98</v>
      </c>
      <c r="R26" s="71">
        <f t="shared" si="0"/>
        <v>1642</v>
      </c>
      <c r="S26" s="71">
        <v>0</v>
      </c>
      <c r="T26" s="71">
        <v>0</v>
      </c>
      <c r="U26" s="71">
        <v>1902</v>
      </c>
      <c r="V26" s="71">
        <v>5477</v>
      </c>
    </row>
    <row r="27" spans="2:22">
      <c r="C27" s="1" t="s">
        <v>17</v>
      </c>
      <c r="D27" s="98">
        <f>D25+D26</f>
        <v>0</v>
      </c>
      <c r="E27" s="98">
        <f t="shared" ref="E27:Q27" si="7">E25+E26</f>
        <v>0</v>
      </c>
      <c r="F27" s="98">
        <f t="shared" si="7"/>
        <v>0</v>
      </c>
      <c r="G27" s="98">
        <f>G25+G26</f>
        <v>57</v>
      </c>
      <c r="H27" s="98">
        <f>H25+H26</f>
        <v>0</v>
      </c>
      <c r="I27" s="98">
        <f>I25+I26</f>
        <v>0</v>
      </c>
      <c r="J27" s="98">
        <f>J25+J26</f>
        <v>0</v>
      </c>
      <c r="K27" s="98">
        <f>SUM(K25:K26)</f>
        <v>13</v>
      </c>
      <c r="L27" s="98">
        <f>L25+L26</f>
        <v>3492</v>
      </c>
      <c r="M27" s="98">
        <f>SUM(M25:M26)</f>
        <v>0</v>
      </c>
      <c r="N27" s="98">
        <f t="shared" si="7"/>
        <v>0</v>
      </c>
      <c r="O27" s="98">
        <f t="shared" si="7"/>
        <v>0</v>
      </c>
      <c r="P27" s="98">
        <f t="shared" si="7"/>
        <v>0</v>
      </c>
      <c r="Q27" s="98">
        <f t="shared" si="7"/>
        <v>98</v>
      </c>
      <c r="R27" s="71">
        <f t="shared" si="0"/>
        <v>3660</v>
      </c>
      <c r="S27" s="98">
        <f>S25+S26</f>
        <v>0</v>
      </c>
      <c r="T27" s="98">
        <f>T25+T26</f>
        <v>0</v>
      </c>
      <c r="U27" s="98">
        <f>U25+U26</f>
        <v>4638</v>
      </c>
      <c r="V27" s="98">
        <v>23738</v>
      </c>
    </row>
    <row r="28" spans="2:22">
      <c r="B28" s="1">
        <v>1998</v>
      </c>
      <c r="C28" t="s">
        <v>15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2013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f t="shared" si="0"/>
        <v>2013</v>
      </c>
      <c r="S28" s="71">
        <v>0</v>
      </c>
      <c r="T28" s="71">
        <v>0</v>
      </c>
      <c r="U28" s="71">
        <v>2749</v>
      </c>
      <c r="V28" s="71">
        <v>17941</v>
      </c>
    </row>
    <row r="29" spans="2:22">
      <c r="C29" s="2" t="s">
        <v>16</v>
      </c>
      <c r="D29" s="71">
        <v>0</v>
      </c>
      <c r="E29" s="71">
        <v>0</v>
      </c>
      <c r="F29" s="71">
        <v>0</v>
      </c>
      <c r="G29" s="71">
        <v>54</v>
      </c>
      <c r="H29" s="71">
        <v>0</v>
      </c>
      <c r="I29" s="71">
        <v>0</v>
      </c>
      <c r="J29" s="71">
        <v>0</v>
      </c>
      <c r="K29" s="71">
        <v>13</v>
      </c>
      <c r="L29" s="71">
        <v>1464</v>
      </c>
      <c r="M29" s="71">
        <v>0</v>
      </c>
      <c r="N29" s="71">
        <v>0</v>
      </c>
      <c r="O29" s="71">
        <v>0</v>
      </c>
      <c r="P29" s="71">
        <v>0</v>
      </c>
      <c r="Q29" s="71">
        <v>98</v>
      </c>
      <c r="R29" s="71">
        <f t="shared" si="0"/>
        <v>1629</v>
      </c>
      <c r="S29" s="71">
        <v>0</v>
      </c>
      <c r="T29" s="71">
        <v>0</v>
      </c>
      <c r="U29" s="71">
        <v>1820</v>
      </c>
      <c r="V29" s="71">
        <v>5382</v>
      </c>
    </row>
    <row r="30" spans="2:22">
      <c r="C30" s="1" t="s">
        <v>17</v>
      </c>
      <c r="D30" s="98">
        <f>D28+D29</f>
        <v>0</v>
      </c>
      <c r="E30" s="98">
        <f t="shared" ref="E30:Q30" si="8">E28+E29</f>
        <v>0</v>
      </c>
      <c r="F30" s="98">
        <f t="shared" si="8"/>
        <v>0</v>
      </c>
      <c r="G30" s="98">
        <f>G28+G29</f>
        <v>54</v>
      </c>
      <c r="H30" s="98">
        <f>H28+H29</f>
        <v>0</v>
      </c>
      <c r="I30" s="98">
        <f>I28+I29</f>
        <v>0</v>
      </c>
      <c r="J30" s="98">
        <f>J28+J29</f>
        <v>0</v>
      </c>
      <c r="K30" s="98">
        <f>SUM(K28:K29)</f>
        <v>13</v>
      </c>
      <c r="L30" s="98">
        <f>L28+L29</f>
        <v>3477</v>
      </c>
      <c r="M30" s="98">
        <f>SUM(M28:M29)</f>
        <v>0</v>
      </c>
      <c r="N30" s="98">
        <f t="shared" si="8"/>
        <v>0</v>
      </c>
      <c r="O30" s="98">
        <f t="shared" si="8"/>
        <v>0</v>
      </c>
      <c r="P30" s="98">
        <f t="shared" si="8"/>
        <v>0</v>
      </c>
      <c r="Q30" s="98">
        <f t="shared" si="8"/>
        <v>98</v>
      </c>
      <c r="R30" s="71">
        <f t="shared" si="0"/>
        <v>3642</v>
      </c>
      <c r="S30" s="98">
        <f>S28+S29</f>
        <v>0</v>
      </c>
      <c r="T30" s="98">
        <f>T28+T29</f>
        <v>0</v>
      </c>
      <c r="U30" s="98">
        <f>U28+U29</f>
        <v>4569</v>
      </c>
      <c r="V30" s="98">
        <v>23323</v>
      </c>
    </row>
    <row r="31" spans="2:22">
      <c r="B31" s="1">
        <v>1999</v>
      </c>
      <c r="C31" t="s">
        <v>15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1957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f t="shared" si="0"/>
        <v>1957</v>
      </c>
      <c r="S31" s="71">
        <v>0</v>
      </c>
      <c r="T31" s="71">
        <v>0</v>
      </c>
      <c r="U31" s="71">
        <v>2701</v>
      </c>
      <c r="V31" s="71">
        <v>18195</v>
      </c>
    </row>
    <row r="32" spans="2:22">
      <c r="B32" s="1"/>
      <c r="C32" t="s">
        <v>16</v>
      </c>
      <c r="D32" s="71">
        <v>0</v>
      </c>
      <c r="E32" s="71">
        <v>0</v>
      </c>
      <c r="F32" s="71">
        <v>0</v>
      </c>
      <c r="G32" s="71">
        <v>54</v>
      </c>
      <c r="H32" s="71">
        <v>0</v>
      </c>
      <c r="I32" s="71">
        <v>0</v>
      </c>
      <c r="J32" s="71">
        <v>0</v>
      </c>
      <c r="K32" s="71">
        <v>34</v>
      </c>
      <c r="L32" s="71">
        <v>1464</v>
      </c>
      <c r="M32" s="71">
        <v>0</v>
      </c>
      <c r="N32" s="71">
        <v>0</v>
      </c>
      <c r="O32" s="71">
        <v>0</v>
      </c>
      <c r="P32" s="71">
        <v>0</v>
      </c>
      <c r="Q32" s="71">
        <v>98</v>
      </c>
      <c r="R32" s="71">
        <f t="shared" si="0"/>
        <v>1650</v>
      </c>
      <c r="S32" s="71">
        <v>0</v>
      </c>
      <c r="T32" s="71">
        <v>0</v>
      </c>
      <c r="U32" s="71">
        <v>1845</v>
      </c>
      <c r="V32" s="71">
        <v>5506</v>
      </c>
    </row>
    <row r="33" spans="2:22">
      <c r="B33" s="1"/>
      <c r="C33" s="1" t="s">
        <v>17</v>
      </c>
      <c r="D33" s="98">
        <f>D31+D32</f>
        <v>0</v>
      </c>
      <c r="E33" s="98">
        <f t="shared" ref="E33:Q33" si="9">E31+E32</f>
        <v>0</v>
      </c>
      <c r="F33" s="98">
        <f t="shared" si="9"/>
        <v>0</v>
      </c>
      <c r="G33" s="98">
        <f>G31+G32</f>
        <v>54</v>
      </c>
      <c r="H33" s="98">
        <f>H31+H32</f>
        <v>0</v>
      </c>
      <c r="I33" s="98">
        <f>I31+I32</f>
        <v>0</v>
      </c>
      <c r="J33" s="98">
        <f>J31+J32</f>
        <v>0</v>
      </c>
      <c r="K33" s="98">
        <f>SUM(K31:K32)</f>
        <v>34</v>
      </c>
      <c r="L33" s="98">
        <f>L31+L32</f>
        <v>3421</v>
      </c>
      <c r="M33" s="98">
        <f>SUM(M31:M32)</f>
        <v>0</v>
      </c>
      <c r="N33" s="98">
        <f t="shared" si="9"/>
        <v>0</v>
      </c>
      <c r="O33" s="98">
        <f t="shared" si="9"/>
        <v>0</v>
      </c>
      <c r="P33" s="98">
        <f t="shared" si="9"/>
        <v>0</v>
      </c>
      <c r="Q33" s="98">
        <f t="shared" si="9"/>
        <v>98</v>
      </c>
      <c r="R33" s="71">
        <f t="shared" si="0"/>
        <v>3607</v>
      </c>
      <c r="S33" s="98">
        <f>S31+S32</f>
        <v>0</v>
      </c>
      <c r="T33" s="98">
        <f>T31+T32</f>
        <v>0</v>
      </c>
      <c r="U33" s="98">
        <f>U31+U32</f>
        <v>4546</v>
      </c>
      <c r="V33" s="98">
        <v>23701</v>
      </c>
    </row>
    <row r="34" spans="2:22">
      <c r="B34" s="1">
        <v>2000</v>
      </c>
      <c r="C34" t="s">
        <v>15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1936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f t="shared" si="0"/>
        <v>1936</v>
      </c>
      <c r="S34" s="71">
        <v>0</v>
      </c>
      <c r="T34" s="71">
        <v>0</v>
      </c>
      <c r="U34" s="71">
        <v>2699</v>
      </c>
      <c r="V34" s="71">
        <v>17821</v>
      </c>
    </row>
    <row r="35" spans="2:22">
      <c r="C35" t="s">
        <v>16</v>
      </c>
      <c r="D35" s="71">
        <v>0</v>
      </c>
      <c r="E35" s="71">
        <v>0</v>
      </c>
      <c r="F35" s="71">
        <v>0</v>
      </c>
      <c r="G35" s="71">
        <v>144</v>
      </c>
      <c r="H35" s="71">
        <v>0</v>
      </c>
      <c r="I35" s="71">
        <v>0</v>
      </c>
      <c r="J35" s="71">
        <v>0</v>
      </c>
      <c r="K35" s="71">
        <v>34</v>
      </c>
      <c r="L35" s="71">
        <v>1456</v>
      </c>
      <c r="M35" s="71">
        <v>0</v>
      </c>
      <c r="N35" s="71">
        <v>0</v>
      </c>
      <c r="O35" s="71">
        <v>0</v>
      </c>
      <c r="P35" s="71">
        <v>0</v>
      </c>
      <c r="Q35" s="71">
        <v>98</v>
      </c>
      <c r="R35" s="71">
        <f t="shared" si="0"/>
        <v>1732</v>
      </c>
      <c r="S35" s="71">
        <v>0</v>
      </c>
      <c r="T35" s="71">
        <v>0</v>
      </c>
      <c r="U35" s="71">
        <v>1996</v>
      </c>
      <c r="V35" s="71">
        <v>5630</v>
      </c>
    </row>
    <row r="36" spans="2:22">
      <c r="C36" s="1" t="s">
        <v>17</v>
      </c>
      <c r="D36" s="98">
        <f>D34+D35</f>
        <v>0</v>
      </c>
      <c r="E36" s="98">
        <f t="shared" ref="E36:Q36" si="10">E34+E35</f>
        <v>0</v>
      </c>
      <c r="F36" s="98">
        <f t="shared" si="10"/>
        <v>0</v>
      </c>
      <c r="G36" s="98">
        <f>G34+G35</f>
        <v>144</v>
      </c>
      <c r="H36" s="98">
        <f>H34+H35</f>
        <v>0</v>
      </c>
      <c r="I36" s="98">
        <f>I34+I35</f>
        <v>0</v>
      </c>
      <c r="J36" s="98">
        <f>J34+J35</f>
        <v>0</v>
      </c>
      <c r="K36" s="98">
        <f>SUM(K34:K35)</f>
        <v>34</v>
      </c>
      <c r="L36" s="98">
        <f>L34+L35</f>
        <v>3392</v>
      </c>
      <c r="M36" s="98">
        <f>SUM(M34:M35)</f>
        <v>0</v>
      </c>
      <c r="N36" s="98">
        <f t="shared" si="10"/>
        <v>0</v>
      </c>
      <c r="O36" s="98">
        <f t="shared" si="10"/>
        <v>0</v>
      </c>
      <c r="P36" s="98">
        <f t="shared" si="10"/>
        <v>0</v>
      </c>
      <c r="Q36" s="98">
        <f t="shared" si="10"/>
        <v>98</v>
      </c>
      <c r="R36" s="71">
        <f t="shared" si="0"/>
        <v>3668</v>
      </c>
      <c r="S36" s="98">
        <f>S34+S35</f>
        <v>0</v>
      </c>
      <c r="T36" s="98">
        <f>T34+T35</f>
        <v>0</v>
      </c>
      <c r="U36" s="98">
        <f>U34+U35</f>
        <v>4695</v>
      </c>
      <c r="V36" s="98">
        <v>23451</v>
      </c>
    </row>
    <row r="37" spans="2:22">
      <c r="B37" s="1">
        <v>2001</v>
      </c>
      <c r="C37" t="s">
        <v>15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1934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f t="shared" si="0"/>
        <v>1934</v>
      </c>
      <c r="S37" s="71">
        <v>0</v>
      </c>
      <c r="T37" s="71">
        <v>0</v>
      </c>
      <c r="U37" s="71">
        <v>2701</v>
      </c>
      <c r="V37" s="71">
        <v>17653</v>
      </c>
    </row>
    <row r="38" spans="2:22">
      <c r="B38" s="1"/>
      <c r="C38" t="s">
        <v>16</v>
      </c>
      <c r="D38" s="71">
        <v>0</v>
      </c>
      <c r="E38" s="71">
        <v>0</v>
      </c>
      <c r="F38" s="71">
        <v>0</v>
      </c>
      <c r="G38" s="71">
        <v>148</v>
      </c>
      <c r="H38" s="71">
        <v>0</v>
      </c>
      <c r="I38" s="71">
        <v>0</v>
      </c>
      <c r="J38" s="71">
        <v>0</v>
      </c>
      <c r="K38" s="71">
        <v>34</v>
      </c>
      <c r="L38" s="71">
        <v>1456</v>
      </c>
      <c r="M38" s="71">
        <v>0</v>
      </c>
      <c r="N38" s="71">
        <v>0</v>
      </c>
      <c r="O38" s="71">
        <v>0</v>
      </c>
      <c r="P38" s="71">
        <v>0</v>
      </c>
      <c r="Q38" s="71">
        <v>98</v>
      </c>
      <c r="R38" s="71">
        <f t="shared" si="0"/>
        <v>1736</v>
      </c>
      <c r="S38" s="71">
        <v>0</v>
      </c>
      <c r="T38" s="71">
        <v>0</v>
      </c>
      <c r="U38" s="71">
        <v>2000</v>
      </c>
      <c r="V38" s="71">
        <v>5605</v>
      </c>
    </row>
    <row r="39" spans="2:22">
      <c r="B39" s="1"/>
      <c r="C39" s="1" t="s">
        <v>17</v>
      </c>
      <c r="D39" s="98">
        <f>D37+D38</f>
        <v>0</v>
      </c>
      <c r="E39" s="98">
        <f t="shared" ref="E39:Q39" si="11">E37+E38</f>
        <v>0</v>
      </c>
      <c r="F39" s="98">
        <f t="shared" si="11"/>
        <v>0</v>
      </c>
      <c r="G39" s="98">
        <f>G37+G38</f>
        <v>148</v>
      </c>
      <c r="H39" s="98">
        <f>H37+H38</f>
        <v>0</v>
      </c>
      <c r="I39" s="98">
        <f>I37+I38</f>
        <v>0</v>
      </c>
      <c r="J39" s="98">
        <f>J37+J38</f>
        <v>0</v>
      </c>
      <c r="K39" s="98">
        <f>SUM(K37:K38)</f>
        <v>34</v>
      </c>
      <c r="L39" s="98">
        <f>L37+L38</f>
        <v>3390</v>
      </c>
      <c r="M39" s="98">
        <f>SUM(M37:M38)</f>
        <v>0</v>
      </c>
      <c r="N39" s="98">
        <f t="shared" si="11"/>
        <v>0</v>
      </c>
      <c r="O39" s="98">
        <f t="shared" si="11"/>
        <v>0</v>
      </c>
      <c r="P39" s="98">
        <f t="shared" si="11"/>
        <v>0</v>
      </c>
      <c r="Q39" s="98">
        <f t="shared" si="11"/>
        <v>98</v>
      </c>
      <c r="R39" s="71">
        <f t="shared" si="0"/>
        <v>3670</v>
      </c>
      <c r="S39" s="98">
        <f>S37+S38</f>
        <v>0</v>
      </c>
      <c r="T39" s="98">
        <f>T37+T38</f>
        <v>0</v>
      </c>
      <c r="U39" s="98">
        <f>U37+U38</f>
        <v>4701</v>
      </c>
      <c r="V39" s="98">
        <v>23258</v>
      </c>
    </row>
    <row r="40" spans="2:22">
      <c r="B40" s="1">
        <v>2002</v>
      </c>
      <c r="C40" t="s">
        <v>15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1934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f t="shared" si="0"/>
        <v>1934</v>
      </c>
      <c r="S40" s="71">
        <v>0</v>
      </c>
      <c r="T40" s="71">
        <v>0</v>
      </c>
      <c r="U40" s="71">
        <v>2718</v>
      </c>
      <c r="V40" s="71">
        <v>17342</v>
      </c>
    </row>
    <row r="41" spans="2:22">
      <c r="B41" s="1"/>
      <c r="C41" t="s">
        <v>16</v>
      </c>
      <c r="D41" s="71">
        <v>0</v>
      </c>
      <c r="E41" s="71">
        <v>0</v>
      </c>
      <c r="F41" s="71">
        <v>0</v>
      </c>
      <c r="G41" s="71">
        <v>148</v>
      </c>
      <c r="H41" s="71">
        <v>0</v>
      </c>
      <c r="I41" s="71">
        <v>0</v>
      </c>
      <c r="J41" s="71">
        <v>0</v>
      </c>
      <c r="K41" s="71">
        <v>34</v>
      </c>
      <c r="L41" s="71">
        <v>1468</v>
      </c>
      <c r="M41" s="71">
        <v>0</v>
      </c>
      <c r="N41" s="71">
        <v>0</v>
      </c>
      <c r="O41" s="71">
        <v>0</v>
      </c>
      <c r="P41" s="71">
        <v>0</v>
      </c>
      <c r="Q41" s="71">
        <v>98</v>
      </c>
      <c r="R41" s="71">
        <f t="shared" si="0"/>
        <v>1748</v>
      </c>
      <c r="S41" s="71">
        <v>0</v>
      </c>
      <c r="T41" s="71">
        <v>0</v>
      </c>
      <c r="U41" s="71">
        <v>2012</v>
      </c>
      <c r="V41" s="71">
        <v>5534</v>
      </c>
    </row>
    <row r="42" spans="2:22">
      <c r="B42" s="1"/>
      <c r="C42" s="1" t="s">
        <v>17</v>
      </c>
      <c r="D42" s="98">
        <f>D40+D41</f>
        <v>0</v>
      </c>
      <c r="E42" s="98">
        <f t="shared" ref="E42:Q42" si="12">E40+E41</f>
        <v>0</v>
      </c>
      <c r="F42" s="98">
        <f t="shared" si="12"/>
        <v>0</v>
      </c>
      <c r="G42" s="98">
        <f>G40+G41</f>
        <v>148</v>
      </c>
      <c r="H42" s="98">
        <f>H40+H41</f>
        <v>0</v>
      </c>
      <c r="I42" s="98">
        <f>I40+I41</f>
        <v>0</v>
      </c>
      <c r="J42" s="98">
        <f>J40+J41</f>
        <v>0</v>
      </c>
      <c r="K42" s="98">
        <f>SUM(K40:K41)</f>
        <v>34</v>
      </c>
      <c r="L42" s="98">
        <f>L40+L41</f>
        <v>3402</v>
      </c>
      <c r="M42" s="98">
        <f>SUM(M40:M41)</f>
        <v>0</v>
      </c>
      <c r="N42" s="98">
        <f t="shared" si="12"/>
        <v>0</v>
      </c>
      <c r="O42" s="98">
        <f t="shared" si="12"/>
        <v>0</v>
      </c>
      <c r="P42" s="98">
        <f t="shared" si="12"/>
        <v>0</v>
      </c>
      <c r="Q42" s="98">
        <f t="shared" si="12"/>
        <v>98</v>
      </c>
      <c r="R42" s="98">
        <f t="shared" si="0"/>
        <v>3682</v>
      </c>
      <c r="S42" s="98">
        <f>S40+S41</f>
        <v>0</v>
      </c>
      <c r="T42" s="98">
        <f>T40+T41</f>
        <v>0</v>
      </c>
      <c r="U42" s="98">
        <f>U40+U41</f>
        <v>4730</v>
      </c>
      <c r="V42" s="98">
        <v>22876</v>
      </c>
    </row>
    <row r="43" spans="2:22">
      <c r="B43" s="1">
        <v>2003</v>
      </c>
      <c r="C43" t="s">
        <v>15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1869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f t="shared" si="0"/>
        <v>1869</v>
      </c>
      <c r="S43" s="71">
        <v>0</v>
      </c>
      <c r="T43" s="71">
        <v>0</v>
      </c>
      <c r="U43" s="71">
        <v>2711</v>
      </c>
      <c r="V43" s="71">
        <v>17124</v>
      </c>
    </row>
    <row r="44" spans="2:22">
      <c r="B44" s="1"/>
      <c r="C44" t="s">
        <v>16</v>
      </c>
      <c r="D44" s="71">
        <v>0</v>
      </c>
      <c r="E44" s="71">
        <v>0</v>
      </c>
      <c r="F44" s="71">
        <v>0</v>
      </c>
      <c r="G44" s="71">
        <v>148</v>
      </c>
      <c r="H44" s="71">
        <v>0</v>
      </c>
      <c r="I44" s="71">
        <v>0</v>
      </c>
      <c r="J44" s="71">
        <v>0</v>
      </c>
      <c r="K44" s="71">
        <v>34</v>
      </c>
      <c r="L44" s="71">
        <v>1433</v>
      </c>
      <c r="M44" s="71">
        <v>0</v>
      </c>
      <c r="N44" s="71">
        <v>0</v>
      </c>
      <c r="O44" s="71">
        <v>0</v>
      </c>
      <c r="P44" s="71">
        <v>0</v>
      </c>
      <c r="Q44" s="71">
        <v>98</v>
      </c>
      <c r="R44" s="71">
        <f t="shared" si="0"/>
        <v>1713</v>
      </c>
      <c r="S44" s="71">
        <v>0</v>
      </c>
      <c r="T44" s="71">
        <v>0</v>
      </c>
      <c r="U44" s="71">
        <v>1957</v>
      </c>
      <c r="V44" s="71">
        <v>5378</v>
      </c>
    </row>
    <row r="45" spans="2:22">
      <c r="B45" s="1"/>
      <c r="C45" s="1" t="s">
        <v>17</v>
      </c>
      <c r="D45" s="98">
        <f>D43+D44</f>
        <v>0</v>
      </c>
      <c r="E45" s="98">
        <f t="shared" ref="E45:Q45" si="13">E43+E44</f>
        <v>0</v>
      </c>
      <c r="F45" s="98">
        <f t="shared" si="13"/>
        <v>0</v>
      </c>
      <c r="G45" s="98">
        <f>G43+G44</f>
        <v>148</v>
      </c>
      <c r="H45" s="98">
        <f>H43+H44</f>
        <v>0</v>
      </c>
      <c r="I45" s="98">
        <f>I43+I44</f>
        <v>0</v>
      </c>
      <c r="J45" s="98">
        <f>J43+J44</f>
        <v>0</v>
      </c>
      <c r="K45" s="98">
        <f>SUM(K43:K44)</f>
        <v>34</v>
      </c>
      <c r="L45" s="98">
        <f>L43+L44</f>
        <v>3302</v>
      </c>
      <c r="M45" s="98">
        <f>SUM(M43:M44)</f>
        <v>0</v>
      </c>
      <c r="N45" s="98">
        <f t="shared" si="13"/>
        <v>0</v>
      </c>
      <c r="O45" s="98">
        <f t="shared" si="13"/>
        <v>0</v>
      </c>
      <c r="P45" s="98">
        <f t="shared" si="13"/>
        <v>0</v>
      </c>
      <c r="Q45" s="98">
        <f t="shared" si="13"/>
        <v>98</v>
      </c>
      <c r="R45" s="98">
        <f t="shared" si="0"/>
        <v>3582</v>
      </c>
      <c r="S45" s="98">
        <f>S43+S44</f>
        <v>0</v>
      </c>
      <c r="T45" s="98">
        <f>T43+T44</f>
        <v>0</v>
      </c>
      <c r="U45" s="98">
        <f>U43+U44</f>
        <v>4668</v>
      </c>
      <c r="V45" s="98">
        <v>22502</v>
      </c>
    </row>
    <row r="46" spans="2:22">
      <c r="B46" s="1">
        <v>2004</v>
      </c>
      <c r="C46" t="s">
        <v>15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1869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f t="shared" si="0"/>
        <v>1869</v>
      </c>
      <c r="S46" s="71">
        <v>0</v>
      </c>
      <c r="T46" s="71">
        <v>0</v>
      </c>
      <c r="U46" s="71">
        <v>2711</v>
      </c>
      <c r="V46" s="71">
        <v>17021</v>
      </c>
    </row>
    <row r="47" spans="2:22">
      <c r="B47" s="1"/>
      <c r="C47" t="s">
        <v>16</v>
      </c>
      <c r="D47" s="71">
        <v>0</v>
      </c>
      <c r="E47" s="71">
        <v>0</v>
      </c>
      <c r="F47" s="71">
        <v>0</v>
      </c>
      <c r="G47" s="71">
        <v>148</v>
      </c>
      <c r="H47" s="71">
        <v>0</v>
      </c>
      <c r="I47" s="71">
        <v>0</v>
      </c>
      <c r="J47" s="71">
        <v>0</v>
      </c>
      <c r="K47" s="71">
        <v>34</v>
      </c>
      <c r="L47" s="71">
        <v>1439</v>
      </c>
      <c r="M47" s="71">
        <v>0</v>
      </c>
      <c r="N47" s="71">
        <v>0</v>
      </c>
      <c r="O47" s="71">
        <v>7</v>
      </c>
      <c r="P47" s="71">
        <v>0</v>
      </c>
      <c r="Q47" s="71">
        <v>98</v>
      </c>
      <c r="R47" s="71">
        <f t="shared" si="0"/>
        <v>1726</v>
      </c>
      <c r="S47" s="71">
        <v>0</v>
      </c>
      <c r="T47" s="71">
        <v>0</v>
      </c>
      <c r="U47" s="71">
        <v>1970</v>
      </c>
      <c r="V47" s="71">
        <v>5395</v>
      </c>
    </row>
    <row r="48" spans="2:22">
      <c r="B48" s="1"/>
      <c r="C48" s="1" t="s">
        <v>17</v>
      </c>
      <c r="D48" s="98">
        <f>D46+D47</f>
        <v>0</v>
      </c>
      <c r="E48" s="98">
        <f t="shared" ref="E48:Q48" si="14">E46+E47</f>
        <v>0</v>
      </c>
      <c r="F48" s="98">
        <f t="shared" si="14"/>
        <v>0</v>
      </c>
      <c r="G48" s="98">
        <f>G46+G47</f>
        <v>148</v>
      </c>
      <c r="H48" s="98">
        <f>H46+H47</f>
        <v>0</v>
      </c>
      <c r="I48" s="98">
        <f>I46+I47</f>
        <v>0</v>
      </c>
      <c r="J48" s="98">
        <f>J46+J47</f>
        <v>0</v>
      </c>
      <c r="K48" s="98">
        <f>SUM(K46:K47)</f>
        <v>34</v>
      </c>
      <c r="L48" s="98">
        <f>L46+L47</f>
        <v>3308</v>
      </c>
      <c r="M48" s="98">
        <f>SUM(M46:M47)</f>
        <v>0</v>
      </c>
      <c r="N48" s="98">
        <f t="shared" si="14"/>
        <v>0</v>
      </c>
      <c r="O48" s="98">
        <f t="shared" si="14"/>
        <v>7</v>
      </c>
      <c r="P48" s="98">
        <f t="shared" si="14"/>
        <v>0</v>
      </c>
      <c r="Q48" s="98">
        <f t="shared" si="14"/>
        <v>98</v>
      </c>
      <c r="R48" s="98">
        <f t="shared" si="0"/>
        <v>3595</v>
      </c>
      <c r="S48" s="98">
        <f>S46+S47</f>
        <v>0</v>
      </c>
      <c r="T48" s="98">
        <f>T46+T47</f>
        <v>0</v>
      </c>
      <c r="U48" s="98">
        <f>U46+U47</f>
        <v>4681</v>
      </c>
      <c r="V48" s="98">
        <v>22416</v>
      </c>
    </row>
    <row r="49" spans="2:22">
      <c r="B49" s="1">
        <v>2005</v>
      </c>
      <c r="C49" t="s">
        <v>15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1863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f t="shared" si="0"/>
        <v>1863</v>
      </c>
      <c r="S49" s="71">
        <v>0</v>
      </c>
      <c r="T49" s="71">
        <v>0</v>
      </c>
      <c r="U49" s="71">
        <v>2705</v>
      </c>
      <c r="V49" s="71">
        <v>17218</v>
      </c>
    </row>
    <row r="50" spans="2:22">
      <c r="B50" s="1"/>
      <c r="C50" t="s">
        <v>16</v>
      </c>
      <c r="D50" s="71">
        <v>0</v>
      </c>
      <c r="E50" s="71">
        <v>0</v>
      </c>
      <c r="F50" s="71">
        <v>0</v>
      </c>
      <c r="G50" s="71">
        <v>164</v>
      </c>
      <c r="H50" s="71">
        <v>0</v>
      </c>
      <c r="I50" s="71">
        <v>0</v>
      </c>
      <c r="J50" s="71">
        <v>0</v>
      </c>
      <c r="K50" s="71">
        <v>34</v>
      </c>
      <c r="L50" s="71">
        <v>1471</v>
      </c>
      <c r="M50" s="71">
        <v>0</v>
      </c>
      <c r="N50" s="71">
        <v>0</v>
      </c>
      <c r="O50" s="71">
        <v>7</v>
      </c>
      <c r="P50" s="71">
        <v>0</v>
      </c>
      <c r="Q50" s="71">
        <v>98</v>
      </c>
      <c r="R50" s="71">
        <f t="shared" si="0"/>
        <v>1774</v>
      </c>
      <c r="S50" s="71">
        <v>0</v>
      </c>
      <c r="T50" s="71">
        <v>0</v>
      </c>
      <c r="U50" s="71">
        <v>2089</v>
      </c>
      <c r="V50" s="71">
        <v>5474</v>
      </c>
    </row>
    <row r="51" spans="2:22">
      <c r="B51" s="1"/>
      <c r="C51" s="1" t="s">
        <v>17</v>
      </c>
      <c r="D51" s="98">
        <f>D49+D50</f>
        <v>0</v>
      </c>
      <c r="E51" s="98">
        <f t="shared" ref="E51:Q51" si="15">E49+E50</f>
        <v>0</v>
      </c>
      <c r="F51" s="98">
        <f t="shared" si="15"/>
        <v>0</v>
      </c>
      <c r="G51" s="98">
        <f>G49+G50</f>
        <v>164</v>
      </c>
      <c r="H51" s="98">
        <f>H49+H50</f>
        <v>0</v>
      </c>
      <c r="I51" s="98">
        <f>I49+I50</f>
        <v>0</v>
      </c>
      <c r="J51" s="98">
        <f>J49+J50</f>
        <v>0</v>
      </c>
      <c r="K51" s="98">
        <f>SUM(K49:K50)</f>
        <v>34</v>
      </c>
      <c r="L51" s="98">
        <f>L49+L50</f>
        <v>3334</v>
      </c>
      <c r="M51" s="98">
        <f>SUM(M49:M50)</f>
        <v>0</v>
      </c>
      <c r="N51" s="98">
        <f t="shared" si="15"/>
        <v>0</v>
      </c>
      <c r="O51" s="98">
        <f t="shared" si="15"/>
        <v>7</v>
      </c>
      <c r="P51" s="98">
        <f t="shared" si="15"/>
        <v>0</v>
      </c>
      <c r="Q51" s="98">
        <f t="shared" si="15"/>
        <v>98</v>
      </c>
      <c r="R51" s="98">
        <f t="shared" si="0"/>
        <v>3637</v>
      </c>
      <c r="S51" s="98">
        <f>S49+S50</f>
        <v>0</v>
      </c>
      <c r="T51" s="98">
        <f>T49+T50</f>
        <v>0</v>
      </c>
      <c r="U51" s="98">
        <f>U49+U50</f>
        <v>4794</v>
      </c>
      <c r="V51" s="98">
        <v>22692</v>
      </c>
    </row>
    <row r="52" spans="2:22">
      <c r="B52" s="1">
        <v>2006</v>
      </c>
      <c r="C52" t="s">
        <v>15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1875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f t="shared" si="0"/>
        <v>1875</v>
      </c>
      <c r="S52" s="71">
        <v>0</v>
      </c>
      <c r="T52" s="71">
        <v>0</v>
      </c>
      <c r="U52" s="71">
        <v>2700</v>
      </c>
      <c r="V52" s="71">
        <v>16435</v>
      </c>
    </row>
    <row r="53" spans="2:22">
      <c r="B53" s="1"/>
      <c r="C53" t="s">
        <v>16</v>
      </c>
      <c r="D53" s="71">
        <v>0</v>
      </c>
      <c r="E53" s="71">
        <v>0</v>
      </c>
      <c r="F53" s="71">
        <v>0</v>
      </c>
      <c r="G53" s="71">
        <v>263</v>
      </c>
      <c r="H53" s="71">
        <v>0</v>
      </c>
      <c r="I53" s="71">
        <v>0</v>
      </c>
      <c r="J53" s="71">
        <v>0</v>
      </c>
      <c r="K53" s="71">
        <v>25</v>
      </c>
      <c r="L53" s="71">
        <v>1474</v>
      </c>
      <c r="M53" s="71">
        <v>0</v>
      </c>
      <c r="N53" s="71">
        <v>0</v>
      </c>
      <c r="O53" s="71">
        <v>7</v>
      </c>
      <c r="P53" s="71">
        <v>0</v>
      </c>
      <c r="Q53" s="71">
        <v>98</v>
      </c>
      <c r="R53" s="71">
        <f t="shared" si="0"/>
        <v>1867</v>
      </c>
      <c r="S53" s="71">
        <v>0</v>
      </c>
      <c r="T53" s="71">
        <v>0</v>
      </c>
      <c r="U53" s="71">
        <v>2171</v>
      </c>
      <c r="V53" s="71">
        <v>5808</v>
      </c>
    </row>
    <row r="54" spans="2:22">
      <c r="B54" s="1"/>
      <c r="C54" s="1" t="s">
        <v>17</v>
      </c>
      <c r="D54" s="98">
        <f>D52+D53</f>
        <v>0</v>
      </c>
      <c r="E54" s="98">
        <f t="shared" ref="E54:Q54" si="16">E52+E53</f>
        <v>0</v>
      </c>
      <c r="F54" s="98">
        <f t="shared" si="16"/>
        <v>0</v>
      </c>
      <c r="G54" s="98">
        <f>G52+G53</f>
        <v>263</v>
      </c>
      <c r="H54" s="98">
        <f>H52+H53</f>
        <v>0</v>
      </c>
      <c r="I54" s="98">
        <f>I52+I53</f>
        <v>0</v>
      </c>
      <c r="J54" s="98">
        <f>J52+J53</f>
        <v>0</v>
      </c>
      <c r="K54" s="98">
        <f>SUM(K52:K53)</f>
        <v>25</v>
      </c>
      <c r="L54" s="98">
        <f>L52+L53</f>
        <v>3349</v>
      </c>
      <c r="M54" s="98">
        <f>SUM(M52:M53)</f>
        <v>0</v>
      </c>
      <c r="N54" s="98">
        <f t="shared" si="16"/>
        <v>0</v>
      </c>
      <c r="O54" s="98">
        <f t="shared" si="16"/>
        <v>7</v>
      </c>
      <c r="P54" s="98">
        <f t="shared" si="16"/>
        <v>0</v>
      </c>
      <c r="Q54" s="98">
        <f t="shared" si="16"/>
        <v>98</v>
      </c>
      <c r="R54" s="98">
        <f t="shared" si="0"/>
        <v>3742</v>
      </c>
      <c r="S54" s="98">
        <f>S52+S53</f>
        <v>0</v>
      </c>
      <c r="T54" s="98">
        <f>T52+T53</f>
        <v>0</v>
      </c>
      <c r="U54" s="98">
        <f>U52+U53</f>
        <v>4871</v>
      </c>
      <c r="V54" s="98">
        <v>22243</v>
      </c>
    </row>
    <row r="55" spans="2:22">
      <c r="B55" s="1">
        <v>2007</v>
      </c>
      <c r="C55" t="s">
        <v>15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1799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f t="shared" si="0"/>
        <v>1799</v>
      </c>
      <c r="S55" s="71">
        <v>0</v>
      </c>
      <c r="T55" s="71">
        <v>0</v>
      </c>
      <c r="U55" s="71">
        <v>2614</v>
      </c>
      <c r="V55" s="71">
        <v>16481</v>
      </c>
    </row>
    <row r="56" spans="2:22">
      <c r="B56" s="1"/>
      <c r="C56" t="s">
        <v>16</v>
      </c>
      <c r="D56" s="71">
        <v>0</v>
      </c>
      <c r="E56" s="71">
        <v>0</v>
      </c>
      <c r="F56" s="71">
        <v>0</v>
      </c>
      <c r="G56" s="71">
        <v>263</v>
      </c>
      <c r="H56" s="71">
        <v>0</v>
      </c>
      <c r="I56" s="71">
        <v>0</v>
      </c>
      <c r="J56" s="71">
        <v>0</v>
      </c>
      <c r="K56" s="71">
        <v>25</v>
      </c>
      <c r="L56" s="71">
        <v>1503</v>
      </c>
      <c r="M56" s="71">
        <v>0</v>
      </c>
      <c r="N56" s="71">
        <v>0</v>
      </c>
      <c r="O56" s="71">
        <v>7</v>
      </c>
      <c r="P56" s="71">
        <v>0</v>
      </c>
      <c r="Q56" s="71">
        <v>98</v>
      </c>
      <c r="R56" s="71">
        <f t="shared" si="0"/>
        <v>1896</v>
      </c>
      <c r="S56" s="71">
        <v>0</v>
      </c>
      <c r="T56" s="71">
        <v>0</v>
      </c>
      <c r="U56" s="71">
        <v>2200</v>
      </c>
      <c r="V56" s="71">
        <v>6024</v>
      </c>
    </row>
    <row r="57" spans="2:22">
      <c r="B57" s="1"/>
      <c r="C57" s="1" t="s">
        <v>17</v>
      </c>
      <c r="D57" s="98">
        <f>D55+D56</f>
        <v>0</v>
      </c>
      <c r="E57" s="98">
        <f t="shared" ref="E57:Q57" si="17">E55+E56</f>
        <v>0</v>
      </c>
      <c r="F57" s="98">
        <f t="shared" si="17"/>
        <v>0</v>
      </c>
      <c r="G57" s="98">
        <f>G55+G56</f>
        <v>263</v>
      </c>
      <c r="H57" s="98">
        <f>H55+H56</f>
        <v>0</v>
      </c>
      <c r="I57" s="98">
        <f>I55+I56</f>
        <v>0</v>
      </c>
      <c r="J57" s="98">
        <f>J55+J56</f>
        <v>0</v>
      </c>
      <c r="K57" s="98">
        <f>SUM(K55:K56)</f>
        <v>25</v>
      </c>
      <c r="L57" s="98">
        <f>L55+L56</f>
        <v>3302</v>
      </c>
      <c r="M57" s="98">
        <f>SUM(M55:M56)</f>
        <v>0</v>
      </c>
      <c r="N57" s="98">
        <f t="shared" si="17"/>
        <v>0</v>
      </c>
      <c r="O57" s="98">
        <f t="shared" si="17"/>
        <v>7</v>
      </c>
      <c r="P57" s="98">
        <f t="shared" si="17"/>
        <v>0</v>
      </c>
      <c r="Q57" s="98">
        <f t="shared" si="17"/>
        <v>98</v>
      </c>
      <c r="R57" s="98">
        <f t="shared" si="0"/>
        <v>3695</v>
      </c>
      <c r="S57" s="98">
        <f>S55+S56</f>
        <v>0</v>
      </c>
      <c r="T57" s="98">
        <f>T55+T56</f>
        <v>0</v>
      </c>
      <c r="U57" s="98">
        <f>U55+U56</f>
        <v>4814</v>
      </c>
      <c r="V57" s="98">
        <v>22505</v>
      </c>
    </row>
    <row r="58" spans="2:22">
      <c r="B58" s="1">
        <v>2008</v>
      </c>
      <c r="C58" t="s">
        <v>15</v>
      </c>
      <c r="D58" s="71">
        <v>0</v>
      </c>
      <c r="E58" s="71">
        <v>0</v>
      </c>
      <c r="F58" s="71">
        <v>0</v>
      </c>
      <c r="G58" s="71">
        <v>48</v>
      </c>
      <c r="H58" s="71">
        <v>0</v>
      </c>
      <c r="I58" s="71">
        <v>0</v>
      </c>
      <c r="J58" s="71">
        <v>0</v>
      </c>
      <c r="K58" s="71">
        <v>0</v>
      </c>
      <c r="L58" s="71">
        <v>1799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f>SUM(D58:Q58)</f>
        <v>1847</v>
      </c>
      <c r="S58" s="71">
        <v>0</v>
      </c>
      <c r="T58" s="71">
        <v>0</v>
      </c>
      <c r="U58" s="71">
        <v>2671</v>
      </c>
      <c r="V58" s="71">
        <v>16519</v>
      </c>
    </row>
    <row r="59" spans="2:22">
      <c r="C59" t="s">
        <v>16</v>
      </c>
      <c r="D59" s="71">
        <v>0</v>
      </c>
      <c r="E59" s="71">
        <v>0</v>
      </c>
      <c r="F59" s="71">
        <v>0</v>
      </c>
      <c r="G59" s="71">
        <v>265</v>
      </c>
      <c r="H59" s="71">
        <v>0</v>
      </c>
      <c r="I59" s="71">
        <v>0</v>
      </c>
      <c r="J59" s="71">
        <v>0</v>
      </c>
      <c r="K59" s="71">
        <v>26</v>
      </c>
      <c r="L59" s="71">
        <v>1528</v>
      </c>
      <c r="M59" s="71">
        <v>0</v>
      </c>
      <c r="N59" s="71">
        <v>0</v>
      </c>
      <c r="O59" s="71">
        <v>7</v>
      </c>
      <c r="P59" s="71">
        <v>0</v>
      </c>
      <c r="Q59" s="71">
        <v>90</v>
      </c>
      <c r="R59" s="71">
        <f>SUM(D59:Q59)</f>
        <v>1916</v>
      </c>
      <c r="S59" s="71">
        <v>0</v>
      </c>
      <c r="T59" s="71">
        <v>0</v>
      </c>
      <c r="U59" s="71">
        <v>2240</v>
      </c>
      <c r="V59" s="71">
        <v>5905</v>
      </c>
    </row>
    <row r="60" spans="2:22">
      <c r="C60" s="1" t="s">
        <v>17</v>
      </c>
      <c r="D60" s="98">
        <f>D58+D59</f>
        <v>0</v>
      </c>
      <c r="E60" s="98">
        <f t="shared" ref="E60:Q60" si="18">E58+E59</f>
        <v>0</v>
      </c>
      <c r="F60" s="98">
        <f t="shared" si="18"/>
        <v>0</v>
      </c>
      <c r="G60" s="98">
        <v>313</v>
      </c>
      <c r="H60" s="98">
        <f>H58+H59</f>
        <v>0</v>
      </c>
      <c r="I60" s="98">
        <f>I58+I59</f>
        <v>0</v>
      </c>
      <c r="J60" s="98">
        <f>J58+J59</f>
        <v>0</v>
      </c>
      <c r="K60" s="98">
        <f>SUM(K58:K59)</f>
        <v>26</v>
      </c>
      <c r="L60" s="98">
        <f>L58+L59</f>
        <v>3327</v>
      </c>
      <c r="M60" s="98">
        <f>SUM(M58:M59)</f>
        <v>0</v>
      </c>
      <c r="N60" s="98">
        <f t="shared" si="18"/>
        <v>0</v>
      </c>
      <c r="O60" s="98">
        <f t="shared" si="18"/>
        <v>7</v>
      </c>
      <c r="P60" s="98">
        <f t="shared" si="18"/>
        <v>0</v>
      </c>
      <c r="Q60" s="98">
        <f t="shared" si="18"/>
        <v>90</v>
      </c>
      <c r="R60" s="98">
        <f t="shared" si="0"/>
        <v>3763</v>
      </c>
      <c r="S60" s="98">
        <f>S58+S59</f>
        <v>0</v>
      </c>
      <c r="T60" s="98">
        <f>T58+T59</f>
        <v>0</v>
      </c>
      <c r="U60" s="98">
        <f>U58+U59</f>
        <v>4911</v>
      </c>
      <c r="V60" s="98">
        <v>22424</v>
      </c>
    </row>
    <row r="61" spans="2:22">
      <c r="B61" s="1">
        <v>2009</v>
      </c>
      <c r="C61" t="s">
        <v>15</v>
      </c>
      <c r="D61" s="71">
        <v>0</v>
      </c>
      <c r="E61" s="71">
        <v>0</v>
      </c>
      <c r="F61" s="71">
        <v>0</v>
      </c>
      <c r="G61" s="71">
        <v>48</v>
      </c>
      <c r="H61" s="71">
        <v>0</v>
      </c>
      <c r="I61" s="71">
        <v>0</v>
      </c>
      <c r="J61" s="71">
        <v>0</v>
      </c>
      <c r="K61" s="71">
        <v>0</v>
      </c>
      <c r="L61" s="71">
        <v>1799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f>SUM(D61:Q61)</f>
        <v>1847</v>
      </c>
      <c r="S61" s="71">
        <v>0</v>
      </c>
      <c r="T61" s="71">
        <v>0</v>
      </c>
      <c r="U61" s="71">
        <v>2736</v>
      </c>
      <c r="V61" s="71">
        <v>16317</v>
      </c>
    </row>
    <row r="62" spans="2:22">
      <c r="C62" t="s">
        <v>16</v>
      </c>
      <c r="D62" s="71">
        <v>0</v>
      </c>
      <c r="E62" s="71">
        <v>0</v>
      </c>
      <c r="F62" s="71">
        <v>0</v>
      </c>
      <c r="G62" s="71">
        <v>265</v>
      </c>
      <c r="H62" s="71">
        <v>0</v>
      </c>
      <c r="I62" s="71">
        <v>0</v>
      </c>
      <c r="J62" s="71">
        <v>0</v>
      </c>
      <c r="K62" s="71">
        <v>26</v>
      </c>
      <c r="L62" s="71">
        <v>1598</v>
      </c>
      <c r="M62" s="71">
        <v>0</v>
      </c>
      <c r="N62" s="71">
        <v>0</v>
      </c>
      <c r="O62" s="71">
        <v>7</v>
      </c>
      <c r="P62" s="71">
        <v>0</v>
      </c>
      <c r="Q62" s="71">
        <v>90</v>
      </c>
      <c r="R62" s="71">
        <f>SUM(D62:Q62)</f>
        <v>1986</v>
      </c>
      <c r="S62" s="71">
        <v>0</v>
      </c>
      <c r="T62" s="71">
        <v>0</v>
      </c>
      <c r="U62" s="71">
        <v>2321</v>
      </c>
      <c r="V62" s="71">
        <v>5872</v>
      </c>
    </row>
    <row r="63" spans="2:22">
      <c r="C63" s="1" t="s">
        <v>17</v>
      </c>
      <c r="D63" s="98">
        <f t="shared" ref="D63:T63" si="19">SUM(D61:D62)</f>
        <v>0</v>
      </c>
      <c r="E63" s="98">
        <f t="shared" si="19"/>
        <v>0</v>
      </c>
      <c r="F63" s="98">
        <f t="shared" si="19"/>
        <v>0</v>
      </c>
      <c r="G63" s="98">
        <v>313</v>
      </c>
      <c r="H63" s="98">
        <f t="shared" si="19"/>
        <v>0</v>
      </c>
      <c r="I63" s="98">
        <f t="shared" si="19"/>
        <v>0</v>
      </c>
      <c r="J63" s="98">
        <f t="shared" si="19"/>
        <v>0</v>
      </c>
      <c r="K63" s="98">
        <f t="shared" si="19"/>
        <v>26</v>
      </c>
      <c r="L63" s="98">
        <f t="shared" si="19"/>
        <v>3397</v>
      </c>
      <c r="M63" s="98">
        <f t="shared" si="19"/>
        <v>0</v>
      </c>
      <c r="N63" s="98">
        <f t="shared" si="19"/>
        <v>0</v>
      </c>
      <c r="O63" s="98">
        <f t="shared" si="19"/>
        <v>7</v>
      </c>
      <c r="P63" s="98">
        <f t="shared" si="19"/>
        <v>0</v>
      </c>
      <c r="Q63" s="98">
        <f t="shared" si="19"/>
        <v>90</v>
      </c>
      <c r="R63" s="98">
        <f t="shared" si="19"/>
        <v>3833</v>
      </c>
      <c r="S63" s="98">
        <f t="shared" si="19"/>
        <v>0</v>
      </c>
      <c r="T63" s="98">
        <f t="shared" si="19"/>
        <v>0</v>
      </c>
      <c r="U63" s="98">
        <v>5057</v>
      </c>
      <c r="V63" s="98">
        <v>22189</v>
      </c>
    </row>
    <row r="64" spans="2:22">
      <c r="B64" s="1">
        <v>2010</v>
      </c>
      <c r="C64" t="s">
        <v>15</v>
      </c>
      <c r="D64" s="71">
        <v>0</v>
      </c>
      <c r="E64" s="71">
        <v>0</v>
      </c>
      <c r="F64" s="71">
        <v>0</v>
      </c>
      <c r="G64" s="71">
        <v>48</v>
      </c>
      <c r="H64" s="71">
        <v>0</v>
      </c>
      <c r="I64" s="71">
        <v>0</v>
      </c>
      <c r="J64" s="71">
        <v>0</v>
      </c>
      <c r="K64" s="71">
        <v>0</v>
      </c>
      <c r="L64" s="71">
        <v>1880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f>SUM(D64:Q64)</f>
        <v>1928</v>
      </c>
      <c r="S64" s="71">
        <v>0</v>
      </c>
      <c r="T64" s="71">
        <v>0</v>
      </c>
      <c r="U64" s="71">
        <v>2817</v>
      </c>
      <c r="V64" s="71">
        <v>16743</v>
      </c>
    </row>
    <row r="65" spans="2:22">
      <c r="C65" t="s">
        <v>16</v>
      </c>
      <c r="D65" s="71">
        <v>0</v>
      </c>
      <c r="E65" s="71">
        <v>0</v>
      </c>
      <c r="F65" s="71">
        <v>0</v>
      </c>
      <c r="G65" s="71">
        <v>187</v>
      </c>
      <c r="H65" s="71">
        <v>0</v>
      </c>
      <c r="I65" s="71">
        <v>0</v>
      </c>
      <c r="J65" s="71">
        <v>0</v>
      </c>
      <c r="K65" s="71">
        <v>26</v>
      </c>
      <c r="L65" s="71">
        <v>1586</v>
      </c>
      <c r="M65" s="71">
        <v>0</v>
      </c>
      <c r="N65" s="71">
        <v>0</v>
      </c>
      <c r="O65" s="71">
        <v>7</v>
      </c>
      <c r="P65" s="71">
        <v>0</v>
      </c>
      <c r="Q65" s="71">
        <v>90</v>
      </c>
      <c r="R65" s="71">
        <f>SUM(D65:Q65)</f>
        <v>1896</v>
      </c>
      <c r="S65" s="71">
        <v>0</v>
      </c>
      <c r="T65" s="71">
        <v>0</v>
      </c>
      <c r="U65" s="71">
        <v>2114</v>
      </c>
      <c r="V65" s="71">
        <v>5410</v>
      </c>
    </row>
    <row r="66" spans="2:22">
      <c r="C66" s="1" t="s">
        <v>17</v>
      </c>
      <c r="D66" s="98">
        <f t="shared" ref="D66:T66" si="20">SUM(D64:D65)</f>
        <v>0</v>
      </c>
      <c r="E66" s="98">
        <f t="shared" si="20"/>
        <v>0</v>
      </c>
      <c r="F66" s="98">
        <f t="shared" si="20"/>
        <v>0</v>
      </c>
      <c r="G66" s="98">
        <v>235</v>
      </c>
      <c r="H66" s="98">
        <f t="shared" si="20"/>
        <v>0</v>
      </c>
      <c r="I66" s="98">
        <f t="shared" si="20"/>
        <v>0</v>
      </c>
      <c r="J66" s="98">
        <f t="shared" si="20"/>
        <v>0</v>
      </c>
      <c r="K66" s="98">
        <f t="shared" si="20"/>
        <v>26</v>
      </c>
      <c r="L66" s="98">
        <f>SUM(L64:L65)</f>
        <v>3466</v>
      </c>
      <c r="M66" s="98">
        <f t="shared" si="20"/>
        <v>0</v>
      </c>
      <c r="N66" s="98">
        <f t="shared" si="20"/>
        <v>0</v>
      </c>
      <c r="O66" s="98">
        <f t="shared" si="20"/>
        <v>7</v>
      </c>
      <c r="P66" s="98">
        <f t="shared" si="20"/>
        <v>0</v>
      </c>
      <c r="Q66" s="98">
        <f t="shared" si="20"/>
        <v>90</v>
      </c>
      <c r="R66" s="98">
        <f t="shared" si="20"/>
        <v>3824</v>
      </c>
      <c r="S66" s="98">
        <f t="shared" si="20"/>
        <v>0</v>
      </c>
      <c r="T66" s="98">
        <f t="shared" si="20"/>
        <v>0</v>
      </c>
      <c r="U66" s="98">
        <f>SUM(U64:U65)</f>
        <v>4931</v>
      </c>
      <c r="V66" s="98">
        <v>22153</v>
      </c>
    </row>
    <row r="67" spans="2:22">
      <c r="B67" s="1">
        <v>2011</v>
      </c>
      <c r="C67" t="s">
        <v>15</v>
      </c>
      <c r="D67" s="71">
        <v>0</v>
      </c>
      <c r="E67" s="71">
        <v>0</v>
      </c>
      <c r="F67" s="71">
        <v>0</v>
      </c>
      <c r="G67" s="71">
        <v>48</v>
      </c>
      <c r="H67" s="71">
        <v>0</v>
      </c>
      <c r="I67" s="71">
        <v>0</v>
      </c>
      <c r="J67" s="71">
        <v>0</v>
      </c>
      <c r="K67" s="71">
        <v>0</v>
      </c>
      <c r="L67" s="71">
        <v>1880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f>SUM(D67:Q67)</f>
        <v>1928</v>
      </c>
      <c r="S67" s="71">
        <v>0</v>
      </c>
      <c r="T67" s="71">
        <v>0</v>
      </c>
      <c r="U67" s="71">
        <v>2817</v>
      </c>
      <c r="V67" s="71">
        <v>16765</v>
      </c>
    </row>
    <row r="68" spans="2:22">
      <c r="C68" t="s">
        <v>16</v>
      </c>
      <c r="D68" s="71">
        <v>0</v>
      </c>
      <c r="E68" s="71">
        <v>0</v>
      </c>
      <c r="F68" s="71">
        <v>0</v>
      </c>
      <c r="G68" s="71">
        <v>139</v>
      </c>
      <c r="H68" s="71">
        <v>0</v>
      </c>
      <c r="I68" s="71">
        <v>0</v>
      </c>
      <c r="J68" s="71">
        <v>0</v>
      </c>
      <c r="K68" s="71">
        <v>0</v>
      </c>
      <c r="L68" s="71">
        <v>1590</v>
      </c>
      <c r="M68" s="71">
        <v>0</v>
      </c>
      <c r="N68" s="71">
        <v>0</v>
      </c>
      <c r="O68" s="71">
        <v>7</v>
      </c>
      <c r="P68" s="71">
        <v>0</v>
      </c>
      <c r="Q68" s="71">
        <v>90</v>
      </c>
      <c r="R68" s="71">
        <f>SUM(D68:Q68)</f>
        <v>1826</v>
      </c>
      <c r="S68" s="71">
        <v>0</v>
      </c>
      <c r="T68" s="71">
        <v>0</v>
      </c>
      <c r="U68" s="71">
        <v>2054</v>
      </c>
      <c r="V68" s="71">
        <v>5452</v>
      </c>
    </row>
    <row r="69" spans="2:22">
      <c r="C69" s="1" t="s">
        <v>17</v>
      </c>
      <c r="D69" s="98">
        <f t="shared" ref="D69:T69" si="21">SUM(D67:D68)</f>
        <v>0</v>
      </c>
      <c r="E69" s="98">
        <f t="shared" si="21"/>
        <v>0</v>
      </c>
      <c r="F69" s="98">
        <f t="shared" si="21"/>
        <v>0</v>
      </c>
      <c r="G69" s="98">
        <v>187</v>
      </c>
      <c r="H69" s="98">
        <f t="shared" si="21"/>
        <v>0</v>
      </c>
      <c r="I69" s="98">
        <f t="shared" si="21"/>
        <v>0</v>
      </c>
      <c r="J69" s="98">
        <f t="shared" si="21"/>
        <v>0</v>
      </c>
      <c r="K69" s="98">
        <f t="shared" si="21"/>
        <v>0</v>
      </c>
      <c r="L69" s="98">
        <f t="shared" si="21"/>
        <v>3470</v>
      </c>
      <c r="M69" s="98">
        <f t="shared" si="21"/>
        <v>0</v>
      </c>
      <c r="N69" s="98">
        <f t="shared" si="21"/>
        <v>0</v>
      </c>
      <c r="O69" s="98">
        <f t="shared" si="21"/>
        <v>7</v>
      </c>
      <c r="P69" s="98">
        <f t="shared" si="21"/>
        <v>0</v>
      </c>
      <c r="Q69" s="98">
        <f t="shared" si="21"/>
        <v>90</v>
      </c>
      <c r="R69" s="98">
        <f t="shared" si="21"/>
        <v>3754</v>
      </c>
      <c r="S69" s="98">
        <f t="shared" si="21"/>
        <v>0</v>
      </c>
      <c r="T69" s="98">
        <f t="shared" si="21"/>
        <v>0</v>
      </c>
      <c r="U69" s="98">
        <v>4871</v>
      </c>
      <c r="V69" s="98">
        <v>22217</v>
      </c>
    </row>
    <row r="70" spans="2:22">
      <c r="B70" s="1">
        <v>2012</v>
      </c>
      <c r="C70" t="s">
        <v>15</v>
      </c>
      <c r="D70" s="71">
        <v>0</v>
      </c>
      <c r="E70" s="71">
        <v>0</v>
      </c>
      <c r="F70" s="71">
        <v>0</v>
      </c>
      <c r="G70" s="71">
        <v>48</v>
      </c>
      <c r="H70" s="71">
        <v>0</v>
      </c>
      <c r="I70" s="71">
        <v>0</v>
      </c>
      <c r="J70" s="71">
        <v>0</v>
      </c>
      <c r="K70" s="71">
        <v>0</v>
      </c>
      <c r="L70" s="71">
        <v>1880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1928</v>
      </c>
      <c r="S70" s="71">
        <v>0</v>
      </c>
      <c r="T70" s="71">
        <v>0</v>
      </c>
      <c r="U70" s="71">
        <v>2817</v>
      </c>
      <c r="V70" s="71">
        <v>16539</v>
      </c>
    </row>
    <row r="71" spans="2:22">
      <c r="C71" t="s">
        <v>16</v>
      </c>
      <c r="D71" s="71">
        <v>0</v>
      </c>
      <c r="E71" s="71">
        <v>0</v>
      </c>
      <c r="F71" s="71">
        <v>0</v>
      </c>
      <c r="G71" s="71">
        <v>139</v>
      </c>
      <c r="H71" s="71">
        <v>0</v>
      </c>
      <c r="I71" s="71">
        <v>0</v>
      </c>
      <c r="J71" s="71">
        <v>0</v>
      </c>
      <c r="K71" s="71">
        <v>0</v>
      </c>
      <c r="L71" s="71">
        <v>1539</v>
      </c>
      <c r="M71" s="71">
        <v>0</v>
      </c>
      <c r="N71" s="71">
        <v>0</v>
      </c>
      <c r="O71" s="71">
        <v>7</v>
      </c>
      <c r="P71" s="71">
        <v>0</v>
      </c>
      <c r="Q71" s="71">
        <v>90</v>
      </c>
      <c r="R71" s="71">
        <v>1775</v>
      </c>
      <c r="S71" s="71">
        <v>0</v>
      </c>
      <c r="T71" s="71">
        <v>0</v>
      </c>
      <c r="U71" s="71">
        <v>2003</v>
      </c>
      <c r="V71" s="71">
        <v>5356</v>
      </c>
    </row>
    <row r="72" spans="2:22">
      <c r="C72" t="s">
        <v>17</v>
      </c>
      <c r="D72" s="98">
        <f>SUM(D70:D71)</f>
        <v>0</v>
      </c>
      <c r="E72" s="98">
        <f>SUM(E70:E71)</f>
        <v>0</v>
      </c>
      <c r="F72" s="98">
        <f>SUM(F70:F71)</f>
        <v>0</v>
      </c>
      <c r="G72" s="98">
        <v>187</v>
      </c>
      <c r="H72" s="98">
        <v>0</v>
      </c>
      <c r="I72" s="98">
        <f>SUM(I70:I71)</f>
        <v>0</v>
      </c>
      <c r="J72" s="98">
        <f>SUM(J70:J71)</f>
        <v>0</v>
      </c>
      <c r="K72" s="98">
        <f>SUM(K70:K71)</f>
        <v>0</v>
      </c>
      <c r="L72" s="98">
        <v>3419</v>
      </c>
      <c r="M72" s="98">
        <f>SUM(M70:M71)</f>
        <v>0</v>
      </c>
      <c r="N72" s="98">
        <v>0</v>
      </c>
      <c r="O72" s="98">
        <v>7</v>
      </c>
      <c r="P72" s="98">
        <f>SUM(P70:P71)</f>
        <v>0</v>
      </c>
      <c r="Q72" s="98">
        <v>90</v>
      </c>
      <c r="R72" s="98">
        <v>3703</v>
      </c>
      <c r="S72" s="98">
        <f>SUM(S70:S71)</f>
        <v>0</v>
      </c>
      <c r="T72" s="98">
        <f>SUM(T70:T71)</f>
        <v>0</v>
      </c>
      <c r="U72" s="98">
        <v>4820</v>
      </c>
      <c r="V72" s="98">
        <v>21895</v>
      </c>
    </row>
    <row r="73" spans="2:22">
      <c r="B73" s="1">
        <v>2013</v>
      </c>
      <c r="C73" t="s">
        <v>15</v>
      </c>
      <c r="D73">
        <v>0</v>
      </c>
      <c r="E73">
        <v>0</v>
      </c>
      <c r="F73">
        <v>0</v>
      </c>
      <c r="G73">
        <v>19</v>
      </c>
      <c r="H73">
        <v>0</v>
      </c>
      <c r="I73">
        <v>0</v>
      </c>
      <c r="J73">
        <v>0</v>
      </c>
      <c r="K73">
        <v>0</v>
      </c>
      <c r="L73">
        <v>1611</v>
      </c>
      <c r="M73">
        <v>0</v>
      </c>
      <c r="N73">
        <v>0</v>
      </c>
      <c r="O73">
        <v>0</v>
      </c>
      <c r="P73">
        <v>0</v>
      </c>
      <c r="Q73" s="100">
        <v>0</v>
      </c>
      <c r="R73" s="71">
        <f>SUM(D73:Q73)</f>
        <v>1630</v>
      </c>
      <c r="S73" s="71">
        <v>0</v>
      </c>
      <c r="T73" s="71">
        <v>0</v>
      </c>
      <c r="U73" s="71">
        <v>2484</v>
      </c>
      <c r="V73" s="71">
        <v>15018</v>
      </c>
    </row>
    <row r="74" spans="2:22">
      <c r="C74" t="s">
        <v>16</v>
      </c>
      <c r="D74">
        <v>0</v>
      </c>
      <c r="E74">
        <v>0</v>
      </c>
      <c r="F74">
        <v>0</v>
      </c>
      <c r="G74">
        <v>148</v>
      </c>
      <c r="H74">
        <v>0</v>
      </c>
      <c r="I74">
        <v>0</v>
      </c>
      <c r="J74">
        <v>0</v>
      </c>
      <c r="K74">
        <v>0</v>
      </c>
      <c r="L74">
        <v>1389</v>
      </c>
      <c r="M74">
        <v>0</v>
      </c>
      <c r="N74">
        <v>0</v>
      </c>
      <c r="O74">
        <v>6</v>
      </c>
      <c r="P74">
        <v>0</v>
      </c>
      <c r="Q74" s="100">
        <v>98</v>
      </c>
      <c r="R74" s="71">
        <f>SUM(D74:Q74)</f>
        <v>1641</v>
      </c>
      <c r="S74" s="71">
        <v>0</v>
      </c>
      <c r="T74" s="71">
        <v>0</v>
      </c>
      <c r="U74" s="71">
        <v>1881</v>
      </c>
      <c r="V74" s="71">
        <v>5559</v>
      </c>
    </row>
    <row r="75" spans="2:22">
      <c r="C75" t="s">
        <v>17</v>
      </c>
      <c r="D75" s="98">
        <f>SUM(D73:D74)</f>
        <v>0</v>
      </c>
      <c r="E75" s="98">
        <f>SUM(E73:E74)</f>
        <v>0</v>
      </c>
      <c r="F75" s="98">
        <f>SUM(F73:F74)</f>
        <v>0</v>
      </c>
      <c r="G75" s="98">
        <f t="shared" ref="G75:V75" si="22">SUM(G73:G74)</f>
        <v>167</v>
      </c>
      <c r="H75" s="98">
        <f t="shared" si="22"/>
        <v>0</v>
      </c>
      <c r="I75" s="98">
        <f t="shared" si="22"/>
        <v>0</v>
      </c>
      <c r="J75" s="98">
        <f t="shared" si="22"/>
        <v>0</v>
      </c>
      <c r="K75" s="98">
        <f t="shared" si="22"/>
        <v>0</v>
      </c>
      <c r="L75" s="98">
        <f t="shared" si="22"/>
        <v>3000</v>
      </c>
      <c r="M75" s="98">
        <f t="shared" si="22"/>
        <v>0</v>
      </c>
      <c r="N75" s="98">
        <f t="shared" si="22"/>
        <v>0</v>
      </c>
      <c r="O75" s="98">
        <f t="shared" si="22"/>
        <v>6</v>
      </c>
      <c r="P75" s="98">
        <f t="shared" si="22"/>
        <v>0</v>
      </c>
      <c r="Q75" s="98">
        <f t="shared" si="22"/>
        <v>98</v>
      </c>
      <c r="R75" s="98">
        <f t="shared" si="22"/>
        <v>3271</v>
      </c>
      <c r="S75" s="98">
        <f t="shared" si="22"/>
        <v>0</v>
      </c>
      <c r="T75" s="98">
        <f t="shared" si="22"/>
        <v>0</v>
      </c>
      <c r="U75" s="98">
        <f t="shared" si="22"/>
        <v>4365</v>
      </c>
      <c r="V75" s="98">
        <f t="shared" si="22"/>
        <v>20577</v>
      </c>
    </row>
    <row r="76" spans="2:22">
      <c r="B76" s="1">
        <v>2014</v>
      </c>
      <c r="C76" t="s">
        <v>15</v>
      </c>
      <c r="D76">
        <v>0</v>
      </c>
      <c r="E76">
        <v>0</v>
      </c>
      <c r="F76">
        <v>0</v>
      </c>
      <c r="G76">
        <v>19</v>
      </c>
      <c r="H76">
        <v>0</v>
      </c>
      <c r="I76">
        <v>0</v>
      </c>
      <c r="J76">
        <v>0</v>
      </c>
      <c r="K76">
        <v>0</v>
      </c>
      <c r="L76">
        <v>1655</v>
      </c>
      <c r="M76">
        <v>0</v>
      </c>
      <c r="N76">
        <v>0</v>
      </c>
      <c r="O76">
        <v>0</v>
      </c>
      <c r="P76">
        <v>0</v>
      </c>
      <c r="Q76" s="100">
        <v>0</v>
      </c>
      <c r="R76" s="71">
        <f>SUM(D76:Q76)</f>
        <v>1674</v>
      </c>
      <c r="S76" s="71">
        <v>0</v>
      </c>
      <c r="T76" s="71">
        <v>0</v>
      </c>
      <c r="U76" s="71">
        <v>2528</v>
      </c>
      <c r="V76" s="71">
        <v>14903</v>
      </c>
    </row>
    <row r="77" spans="2:22">
      <c r="C77" t="s">
        <v>16</v>
      </c>
      <c r="D77">
        <v>0</v>
      </c>
      <c r="E77">
        <v>0</v>
      </c>
      <c r="F77">
        <v>0</v>
      </c>
      <c r="G77">
        <v>148</v>
      </c>
      <c r="H77">
        <v>0</v>
      </c>
      <c r="I77">
        <v>0</v>
      </c>
      <c r="J77">
        <v>0</v>
      </c>
      <c r="K77">
        <v>0</v>
      </c>
      <c r="L77">
        <v>1402</v>
      </c>
      <c r="M77">
        <v>0</v>
      </c>
      <c r="N77">
        <v>0</v>
      </c>
      <c r="O77">
        <v>6</v>
      </c>
      <c r="P77">
        <v>0</v>
      </c>
      <c r="Q77" s="100">
        <v>92</v>
      </c>
      <c r="R77" s="71">
        <f>SUM(D77:Q77)</f>
        <v>1648</v>
      </c>
      <c r="S77" s="71">
        <v>0</v>
      </c>
      <c r="T77" s="71">
        <v>0</v>
      </c>
      <c r="U77" s="71">
        <v>1917</v>
      </c>
      <c r="V77" s="71">
        <v>5581</v>
      </c>
    </row>
    <row r="78" spans="2:22">
      <c r="C78" t="s">
        <v>17</v>
      </c>
      <c r="D78" s="98">
        <f>SUM(D76:D77)</f>
        <v>0</v>
      </c>
      <c r="E78" s="98">
        <f>SUM(E76:E77)</f>
        <v>0</v>
      </c>
      <c r="F78" s="98">
        <f>SUM(F76:F77)</f>
        <v>0</v>
      </c>
      <c r="G78" s="98">
        <v>167</v>
      </c>
      <c r="H78" s="98">
        <f>SUM(H76:H77)</f>
        <v>0</v>
      </c>
      <c r="I78" s="98">
        <f>SUM(I76:I77)</f>
        <v>0</v>
      </c>
      <c r="J78" s="98">
        <f>SUM(J76:J77)</f>
        <v>0</v>
      </c>
      <c r="K78" s="98">
        <f>SUM(K76:K77)</f>
        <v>0</v>
      </c>
      <c r="L78" s="98">
        <v>3057</v>
      </c>
      <c r="M78" s="98">
        <f>SUM(M76:M77)</f>
        <v>0</v>
      </c>
      <c r="N78" s="98">
        <f>SUM(N76:N77)</f>
        <v>0</v>
      </c>
      <c r="O78" s="98">
        <v>6</v>
      </c>
      <c r="P78" s="98">
        <f>SUM(P76:P77)</f>
        <v>0</v>
      </c>
      <c r="Q78" s="98">
        <v>92</v>
      </c>
      <c r="R78" s="98">
        <f>SUM(R76:R77)</f>
        <v>3322</v>
      </c>
      <c r="S78" s="98">
        <f>SUM(S76:S77)</f>
        <v>0</v>
      </c>
      <c r="T78" s="98">
        <f>SUM(T76:T77)</f>
        <v>0</v>
      </c>
      <c r="U78" s="98">
        <v>4445</v>
      </c>
      <c r="V78" s="98">
        <v>20484</v>
      </c>
    </row>
    <row r="80" spans="2:22">
      <c r="U80" s="94"/>
      <c r="V80" s="94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E4" sqref="E4"/>
    </sheetView>
  </sheetViews>
  <sheetFormatPr baseColWidth="10" defaultRowHeight="12.75"/>
  <cols>
    <col min="1" max="1" width="33" customWidth="1"/>
    <col min="2" max="2" width="21.28515625" customWidth="1"/>
  </cols>
  <sheetData>
    <row r="1" spans="1:30" ht="38.25">
      <c r="A1" s="81" t="s">
        <v>86</v>
      </c>
      <c r="I1" s="6"/>
    </row>
    <row r="2" spans="1:30" ht="38.25">
      <c r="A2" s="69" t="s">
        <v>94</v>
      </c>
    </row>
    <row r="3" spans="1:30" ht="25.5">
      <c r="A3" s="82" t="s">
        <v>48</v>
      </c>
    </row>
    <row r="4" spans="1:30" ht="15">
      <c r="B4" s="9" t="s">
        <v>29</v>
      </c>
      <c r="C4" s="10"/>
      <c r="D4" s="11"/>
      <c r="E4" s="12" t="s">
        <v>30</v>
      </c>
      <c r="F4" s="13"/>
      <c r="G4" s="11"/>
      <c r="H4" s="11"/>
      <c r="I4" s="11"/>
      <c r="J4" s="11"/>
      <c r="K4" s="11"/>
    </row>
    <row r="5" spans="1:30" s="3" customFormat="1" ht="15">
      <c r="B5" s="38"/>
      <c r="C5" s="37"/>
      <c r="E5" s="39"/>
      <c r="F5" s="40"/>
    </row>
    <row r="6" spans="1:30">
      <c r="B6" s="1" t="s">
        <v>47</v>
      </c>
    </row>
    <row r="7" spans="1:30">
      <c r="B7">
        <v>2008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  <c r="J7" t="s">
        <v>10</v>
      </c>
      <c r="K7" t="s">
        <v>28</v>
      </c>
    </row>
    <row r="8" spans="1:30">
      <c r="B8" t="s">
        <v>32</v>
      </c>
      <c r="C8">
        <v>496</v>
      </c>
      <c r="D8">
        <v>27</v>
      </c>
      <c r="E8">
        <v>52</v>
      </c>
      <c r="F8">
        <v>63</v>
      </c>
      <c r="G8">
        <v>54</v>
      </c>
      <c r="H8">
        <v>28</v>
      </c>
      <c r="I8">
        <v>32</v>
      </c>
      <c r="J8">
        <v>106</v>
      </c>
      <c r="K8">
        <v>134</v>
      </c>
    </row>
    <row r="9" spans="1:30" ht="13.5" customHeight="1">
      <c r="B9" t="s">
        <v>33</v>
      </c>
      <c r="C9">
        <v>148</v>
      </c>
      <c r="D9">
        <v>16</v>
      </c>
      <c r="E9">
        <v>23</v>
      </c>
      <c r="F9">
        <v>20</v>
      </c>
      <c r="G9">
        <v>15</v>
      </c>
      <c r="H9">
        <v>9</v>
      </c>
      <c r="I9">
        <v>25</v>
      </c>
      <c r="J9">
        <v>18</v>
      </c>
      <c r="K9">
        <v>22</v>
      </c>
      <c r="Q9" s="14">
        <v>2008</v>
      </c>
      <c r="R9" s="15" t="s">
        <v>34</v>
      </c>
      <c r="S9" s="15" t="s">
        <v>35</v>
      </c>
      <c r="T9" s="16" t="s">
        <v>36</v>
      </c>
      <c r="V9" s="14">
        <v>2009</v>
      </c>
      <c r="W9" s="15" t="s">
        <v>34</v>
      </c>
      <c r="X9" s="15" t="s">
        <v>35</v>
      </c>
      <c r="Y9" s="16" t="s">
        <v>36</v>
      </c>
      <c r="AB9" t="s">
        <v>34</v>
      </c>
      <c r="AC9" t="s">
        <v>35</v>
      </c>
      <c r="AD9" t="s">
        <v>36</v>
      </c>
    </row>
    <row r="10" spans="1:30" ht="13.5" thickBot="1">
      <c r="B10" t="s">
        <v>37</v>
      </c>
      <c r="C10">
        <v>18</v>
      </c>
      <c r="D10">
        <v>1</v>
      </c>
      <c r="E10">
        <v>2</v>
      </c>
      <c r="F10">
        <v>0</v>
      </c>
      <c r="G10">
        <v>2</v>
      </c>
      <c r="H10">
        <v>0</v>
      </c>
      <c r="I10">
        <v>3</v>
      </c>
      <c r="J10">
        <v>2</v>
      </c>
      <c r="K10">
        <v>8</v>
      </c>
      <c r="Q10" s="17" t="s">
        <v>31</v>
      </c>
      <c r="R10" s="18">
        <v>308930</v>
      </c>
      <c r="S10" s="18">
        <v>7633807</v>
      </c>
      <c r="T10" s="19">
        <v>4.0468667861265031E-2</v>
      </c>
      <c r="V10" s="17" t="s">
        <v>31</v>
      </c>
      <c r="W10" s="20">
        <v>322573</v>
      </c>
      <c r="X10" s="20">
        <v>7780830</v>
      </c>
      <c r="Y10" s="21">
        <v>4.1457402359388391E-2</v>
      </c>
    </row>
    <row r="11" spans="1:30" ht="13.5" thickTop="1">
      <c r="B11" t="s">
        <v>17</v>
      </c>
      <c r="C11">
        <f>SUM(C8:C10)</f>
        <v>662</v>
      </c>
      <c r="D11">
        <f t="shared" ref="D11:K11" si="0">SUM(D8:D10)</f>
        <v>44</v>
      </c>
      <c r="E11">
        <f t="shared" si="0"/>
        <v>77</v>
      </c>
      <c r="F11">
        <f t="shared" si="0"/>
        <v>83</v>
      </c>
      <c r="G11">
        <f t="shared" si="0"/>
        <v>71</v>
      </c>
      <c r="H11">
        <f t="shared" si="0"/>
        <v>37</v>
      </c>
      <c r="I11">
        <f t="shared" si="0"/>
        <v>60</v>
      </c>
      <c r="J11">
        <f t="shared" si="0"/>
        <v>126</v>
      </c>
      <c r="K11">
        <f t="shared" si="0"/>
        <v>164</v>
      </c>
      <c r="Q11" s="22" t="s">
        <v>21</v>
      </c>
      <c r="R11" s="23">
        <v>31043</v>
      </c>
      <c r="S11" s="23">
        <v>1196354</v>
      </c>
      <c r="T11" s="24">
        <v>2.5948005356274145E-2</v>
      </c>
      <c r="V11" s="22" t="s">
        <v>21</v>
      </c>
      <c r="W11" s="25">
        <v>34210</v>
      </c>
      <c r="X11" s="25">
        <v>1224011</v>
      </c>
      <c r="Y11" s="26">
        <v>2.7949095228719349E-2</v>
      </c>
      <c r="AA11" t="s">
        <v>21</v>
      </c>
      <c r="AB11">
        <v>35094</v>
      </c>
      <c r="AC11">
        <v>1250622</v>
      </c>
      <c r="AD11">
        <v>2.8061236728603847E-2</v>
      </c>
    </row>
    <row r="12" spans="1:30">
      <c r="B12">
        <v>2009</v>
      </c>
      <c r="Q12" s="27" t="s">
        <v>22</v>
      </c>
      <c r="R12" s="28">
        <v>2562</v>
      </c>
      <c r="S12" s="28">
        <v>83627</v>
      </c>
      <c r="T12" s="29">
        <v>3.0636038599973693E-2</v>
      </c>
      <c r="V12" s="27" t="s">
        <v>22</v>
      </c>
      <c r="W12" s="28">
        <v>2811</v>
      </c>
      <c r="X12" s="28">
        <v>85758</v>
      </c>
      <c r="Y12" s="29">
        <v>3.277828307563143E-2</v>
      </c>
      <c r="AA12" t="s">
        <v>22</v>
      </c>
      <c r="AB12">
        <v>2827</v>
      </c>
      <c r="AC12">
        <v>88237</v>
      </c>
      <c r="AD12">
        <v>3.2038713918197584E-2</v>
      </c>
    </row>
    <row r="13" spans="1:30">
      <c r="B13" t="s">
        <v>32</v>
      </c>
      <c r="C13">
        <v>483</v>
      </c>
      <c r="D13">
        <v>26</v>
      </c>
      <c r="E13">
        <v>51</v>
      </c>
      <c r="F13">
        <v>63</v>
      </c>
      <c r="G13">
        <v>52</v>
      </c>
      <c r="H13">
        <v>28</v>
      </c>
      <c r="I13">
        <v>33</v>
      </c>
      <c r="J13">
        <v>104</v>
      </c>
      <c r="K13">
        <v>126</v>
      </c>
      <c r="Q13" s="27" t="s">
        <v>23</v>
      </c>
      <c r="R13" s="8">
        <v>4347</v>
      </c>
      <c r="S13" s="8">
        <v>157910</v>
      </c>
      <c r="T13" s="30">
        <v>2.7528338927237033E-2</v>
      </c>
      <c r="V13" s="27" t="s">
        <v>23</v>
      </c>
      <c r="W13" s="8">
        <v>5085</v>
      </c>
      <c r="X13" s="8">
        <v>162601</v>
      </c>
      <c r="Y13" s="30">
        <v>3.1272870400551045E-2</v>
      </c>
      <c r="AA13" t="s">
        <v>23</v>
      </c>
      <c r="AB13">
        <v>5132</v>
      </c>
      <c r="AC13">
        <v>166470</v>
      </c>
      <c r="AD13">
        <v>3.0828377485432809E-2</v>
      </c>
    </row>
    <row r="14" spans="1:30">
      <c r="B14" t="s">
        <v>33</v>
      </c>
      <c r="C14">
        <v>149</v>
      </c>
      <c r="D14">
        <v>18</v>
      </c>
      <c r="E14">
        <v>19</v>
      </c>
      <c r="F14">
        <v>20</v>
      </c>
      <c r="G14">
        <v>14</v>
      </c>
      <c r="H14">
        <v>9</v>
      </c>
      <c r="I14">
        <v>27</v>
      </c>
      <c r="J14">
        <v>19</v>
      </c>
      <c r="K14">
        <v>23</v>
      </c>
      <c r="Q14" s="27" t="s">
        <v>24</v>
      </c>
      <c r="R14" s="8">
        <v>4607</v>
      </c>
      <c r="S14" s="8">
        <v>136670</v>
      </c>
      <c r="T14" s="30">
        <v>3.3708933928440772E-2</v>
      </c>
      <c r="V14" s="27" t="s">
        <v>24</v>
      </c>
      <c r="W14" s="8">
        <v>5048</v>
      </c>
      <c r="X14" s="8">
        <v>138518</v>
      </c>
      <c r="Y14" s="30">
        <v>3.6442917166000087E-2</v>
      </c>
      <c r="AA14" t="s">
        <v>24</v>
      </c>
      <c r="AB14">
        <v>5167</v>
      </c>
      <c r="AC14">
        <v>139927</v>
      </c>
      <c r="AD14">
        <v>3.692639733575364E-2</v>
      </c>
    </row>
    <row r="15" spans="1:30">
      <c r="B15" t="s">
        <v>37</v>
      </c>
      <c r="C15">
        <v>23</v>
      </c>
      <c r="D15">
        <v>1</v>
      </c>
      <c r="E15">
        <v>4</v>
      </c>
      <c r="F15">
        <v>2</v>
      </c>
      <c r="G15">
        <v>3</v>
      </c>
      <c r="H15">
        <v>0</v>
      </c>
      <c r="I15">
        <v>1</v>
      </c>
      <c r="J15">
        <v>2</v>
      </c>
      <c r="K15">
        <v>10</v>
      </c>
      <c r="Q15" s="27" t="s">
        <v>25</v>
      </c>
      <c r="R15" s="8">
        <v>3808</v>
      </c>
      <c r="S15" s="8">
        <v>143867</v>
      </c>
      <c r="T15" s="30">
        <v>2.6468891406646416E-2</v>
      </c>
      <c r="V15" s="27" t="s">
        <v>25</v>
      </c>
      <c r="W15" s="8">
        <v>4051</v>
      </c>
      <c r="X15" s="8">
        <v>146025</v>
      </c>
      <c r="Y15" s="30">
        <v>2.7741825029960622E-2</v>
      </c>
      <c r="AA15" t="s">
        <v>25</v>
      </c>
      <c r="AB15">
        <v>4078</v>
      </c>
      <c r="AC15">
        <v>147752</v>
      </c>
      <c r="AD15">
        <v>2.7600303210785642E-2</v>
      </c>
    </row>
    <row r="16" spans="1:30">
      <c r="B16" t="s">
        <v>17</v>
      </c>
      <c r="C16">
        <f t="shared" ref="C16:I16" si="1">C15+C14+C13</f>
        <v>655</v>
      </c>
      <c r="D16">
        <f t="shared" si="1"/>
        <v>45</v>
      </c>
      <c r="E16">
        <f t="shared" si="1"/>
        <v>74</v>
      </c>
      <c r="F16">
        <f t="shared" si="1"/>
        <v>85</v>
      </c>
      <c r="G16">
        <f t="shared" si="1"/>
        <v>69</v>
      </c>
      <c r="H16">
        <f t="shared" si="1"/>
        <v>37</v>
      </c>
      <c r="I16">
        <f t="shared" si="1"/>
        <v>61</v>
      </c>
      <c r="J16">
        <f>J15+J14+J13</f>
        <v>125</v>
      </c>
      <c r="K16">
        <f>K15+K14+K13</f>
        <v>159</v>
      </c>
      <c r="Q16" s="27" t="s">
        <v>26</v>
      </c>
      <c r="R16" s="8">
        <v>1876</v>
      </c>
      <c r="S16" s="8">
        <v>73573</v>
      </c>
      <c r="T16" s="30">
        <v>2.5498484498389356E-2</v>
      </c>
      <c r="V16" s="27" t="s">
        <v>26</v>
      </c>
      <c r="W16" s="8">
        <v>1906</v>
      </c>
      <c r="X16" s="8">
        <v>75028</v>
      </c>
      <c r="Y16" s="30">
        <v>2.5403849229620943E-2</v>
      </c>
      <c r="AA16" t="s">
        <v>26</v>
      </c>
      <c r="AB16">
        <v>1906</v>
      </c>
      <c r="AC16">
        <v>76449</v>
      </c>
      <c r="AD16">
        <v>2.4931653782260067E-2</v>
      </c>
    </row>
    <row r="17" spans="2:30">
      <c r="B17">
        <v>2010</v>
      </c>
      <c r="Q17" s="27"/>
      <c r="R17" s="8"/>
      <c r="S17" s="8"/>
      <c r="T17" s="30"/>
      <c r="V17" s="27"/>
      <c r="W17" s="8"/>
      <c r="X17" s="8"/>
      <c r="Y17" s="30"/>
      <c r="AA17" t="s">
        <v>27</v>
      </c>
      <c r="AB17">
        <v>3898</v>
      </c>
      <c r="AC17">
        <v>119557</v>
      </c>
      <c r="AD17">
        <v>3.2603695308513932E-2</v>
      </c>
    </row>
    <row r="18" spans="2:30">
      <c r="B18" t="s">
        <v>32</v>
      </c>
      <c r="C18">
        <v>539</v>
      </c>
      <c r="D18">
        <v>30</v>
      </c>
      <c r="E18">
        <v>56</v>
      </c>
      <c r="F18">
        <v>67</v>
      </c>
      <c r="G18">
        <v>61</v>
      </c>
      <c r="H18">
        <v>32</v>
      </c>
      <c r="I18">
        <v>41</v>
      </c>
      <c r="J18">
        <v>113</v>
      </c>
      <c r="K18">
        <v>139</v>
      </c>
      <c r="Q18" s="27"/>
      <c r="R18" s="8"/>
      <c r="S18" s="8"/>
      <c r="T18" s="30"/>
      <c r="V18" s="27"/>
      <c r="W18" s="8"/>
      <c r="X18" s="8"/>
      <c r="Y18" s="30"/>
      <c r="AA18" t="s">
        <v>10</v>
      </c>
      <c r="AB18">
        <v>5530</v>
      </c>
      <c r="AC18">
        <v>240766</v>
      </c>
      <c r="AD18">
        <v>2.2968359319837518E-2</v>
      </c>
    </row>
    <row r="19" spans="2:30">
      <c r="B19" t="s">
        <v>33</v>
      </c>
      <c r="C19">
        <v>160</v>
      </c>
      <c r="D19">
        <v>20</v>
      </c>
      <c r="E19">
        <v>21</v>
      </c>
      <c r="F19">
        <v>22</v>
      </c>
      <c r="G19">
        <v>15</v>
      </c>
      <c r="H19">
        <v>8</v>
      </c>
      <c r="I19">
        <v>30</v>
      </c>
      <c r="J19">
        <v>20</v>
      </c>
      <c r="K19">
        <v>24</v>
      </c>
      <c r="Q19" s="27"/>
      <c r="R19" s="8"/>
      <c r="S19" s="8"/>
      <c r="T19" s="30"/>
      <c r="V19" s="27"/>
      <c r="W19" s="8"/>
      <c r="X19" s="8"/>
      <c r="Y19" s="30"/>
      <c r="AA19" t="s">
        <v>28</v>
      </c>
      <c r="AB19">
        <v>6556</v>
      </c>
      <c r="AC19">
        <v>271464</v>
      </c>
      <c r="AD19">
        <v>2.4150531930569062E-2</v>
      </c>
    </row>
    <row r="20" spans="2:30">
      <c r="B20" t="s">
        <v>37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Q20" s="27"/>
      <c r="R20" s="8"/>
      <c r="S20" s="8"/>
      <c r="T20" s="30"/>
      <c r="V20" s="27"/>
      <c r="W20" s="8"/>
      <c r="X20" s="8"/>
      <c r="Y20" s="30"/>
    </row>
    <row r="21" spans="2:30">
      <c r="B21" t="s">
        <v>17</v>
      </c>
      <c r="C21">
        <v>700</v>
      </c>
      <c r="D21">
        <v>50</v>
      </c>
      <c r="E21">
        <v>77</v>
      </c>
      <c r="F21">
        <v>89</v>
      </c>
      <c r="G21">
        <v>76</v>
      </c>
      <c r="H21">
        <v>40</v>
      </c>
      <c r="I21">
        <v>71</v>
      </c>
      <c r="J21">
        <v>133</v>
      </c>
      <c r="K21">
        <v>164</v>
      </c>
      <c r="Q21" s="27"/>
      <c r="R21" s="8"/>
      <c r="S21" s="8"/>
      <c r="T21" s="30"/>
      <c r="V21" s="27"/>
      <c r="W21" s="8"/>
      <c r="X21" s="8"/>
      <c r="Y21" s="30"/>
    </row>
    <row r="22" spans="2:30">
      <c r="B22">
        <v>2011</v>
      </c>
      <c r="Q22" s="27"/>
      <c r="R22" s="8"/>
      <c r="S22" s="8"/>
      <c r="T22" s="30"/>
      <c r="V22" s="27"/>
      <c r="W22" s="8"/>
      <c r="X22" s="8"/>
      <c r="Y22" s="30"/>
    </row>
    <row r="23" spans="2:30">
      <c r="B23" t="s">
        <v>32</v>
      </c>
      <c r="C23">
        <v>526</v>
      </c>
      <c r="D23">
        <v>30</v>
      </c>
      <c r="E23">
        <v>55</v>
      </c>
      <c r="F23">
        <v>66</v>
      </c>
      <c r="G23">
        <v>58</v>
      </c>
      <c r="H23">
        <v>33</v>
      </c>
      <c r="I23">
        <v>40</v>
      </c>
      <c r="J23">
        <v>109</v>
      </c>
      <c r="K23">
        <v>135</v>
      </c>
      <c r="Q23" s="27"/>
      <c r="R23" s="8"/>
      <c r="S23" s="8"/>
      <c r="T23" s="30"/>
      <c r="V23" s="27"/>
      <c r="W23" s="8"/>
      <c r="X23" s="8"/>
      <c r="Y23" s="30"/>
    </row>
    <row r="24" spans="2:30">
      <c r="B24" t="s">
        <v>33</v>
      </c>
      <c r="C24">
        <v>160</v>
      </c>
      <c r="D24">
        <v>19</v>
      </c>
      <c r="E24">
        <v>20</v>
      </c>
      <c r="F24">
        <v>23</v>
      </c>
      <c r="G24">
        <v>16</v>
      </c>
      <c r="H24">
        <v>8</v>
      </c>
      <c r="I24">
        <v>30</v>
      </c>
      <c r="J24">
        <v>20</v>
      </c>
      <c r="K24">
        <v>24</v>
      </c>
      <c r="Q24" s="27"/>
      <c r="R24" s="8"/>
      <c r="S24" s="8"/>
      <c r="T24" s="30"/>
      <c r="V24" s="27"/>
      <c r="W24" s="8"/>
      <c r="X24" s="8"/>
      <c r="Y24" s="30"/>
    </row>
    <row r="25" spans="2:30">
      <c r="B25" t="s">
        <v>37</v>
      </c>
      <c r="C25">
        <v>2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  <c r="Q25" s="27"/>
      <c r="R25" s="8"/>
      <c r="S25" s="8"/>
      <c r="T25" s="30"/>
      <c r="V25" s="27"/>
      <c r="W25" s="8"/>
      <c r="X25" s="8"/>
      <c r="Y25" s="30"/>
    </row>
    <row r="26" spans="2:30">
      <c r="B26" t="s">
        <v>17</v>
      </c>
      <c r="C26">
        <f>SUM(C23:C25)</f>
        <v>688</v>
      </c>
      <c r="D26">
        <f t="shared" ref="D26:K26" si="2">SUM(D23:D25)</f>
        <v>49</v>
      </c>
      <c r="E26">
        <f t="shared" si="2"/>
        <v>75</v>
      </c>
      <c r="F26">
        <f t="shared" si="2"/>
        <v>90</v>
      </c>
      <c r="G26">
        <f t="shared" si="2"/>
        <v>74</v>
      </c>
      <c r="H26">
        <f t="shared" si="2"/>
        <v>41</v>
      </c>
      <c r="I26">
        <f t="shared" si="2"/>
        <v>70</v>
      </c>
      <c r="J26">
        <f t="shared" si="2"/>
        <v>129</v>
      </c>
      <c r="K26">
        <f t="shared" si="2"/>
        <v>160</v>
      </c>
      <c r="Q26" s="27"/>
      <c r="R26" s="8"/>
      <c r="S26" s="8"/>
      <c r="T26" s="30"/>
      <c r="V26" s="27"/>
      <c r="W26" s="8"/>
      <c r="X26" s="8"/>
      <c r="Y26" s="30"/>
    </row>
    <row r="27" spans="2:30">
      <c r="Q27" s="27"/>
      <c r="R27" s="31"/>
      <c r="S27" s="31"/>
      <c r="T27" s="32"/>
      <c r="V27" s="27"/>
      <c r="W27" s="31"/>
      <c r="X27" s="31"/>
      <c r="Y27" s="32"/>
    </row>
    <row r="28" spans="2:30">
      <c r="Q28" s="27"/>
      <c r="R28" s="31"/>
      <c r="S28" s="31"/>
      <c r="T28" s="32"/>
      <c r="V28" s="27"/>
      <c r="W28" s="31"/>
      <c r="X28" s="31"/>
      <c r="Y28" s="32"/>
    </row>
    <row r="29" spans="2:30">
      <c r="B29" s="1" t="s">
        <v>46</v>
      </c>
      <c r="Q29" s="27" t="s">
        <v>28</v>
      </c>
      <c r="R29" s="31">
        <v>5664</v>
      </c>
      <c r="S29" s="31">
        <v>258597</v>
      </c>
      <c r="T29" s="32">
        <v>2.190280629705681E-2</v>
      </c>
      <c r="V29" s="27" t="s">
        <v>28</v>
      </c>
      <c r="W29" s="31">
        <v>6438</v>
      </c>
      <c r="X29" s="31">
        <v>265185</v>
      </c>
      <c r="Y29" s="32">
        <v>2.4277391255161491E-2</v>
      </c>
    </row>
    <row r="30" spans="2:30">
      <c r="C30" s="7" t="s">
        <v>17</v>
      </c>
      <c r="D30" s="41" t="s">
        <v>38</v>
      </c>
      <c r="E30" s="41" t="s">
        <v>33</v>
      </c>
      <c r="F30" s="41" t="s">
        <v>37</v>
      </c>
    </row>
    <row r="31" spans="2:30">
      <c r="B31">
        <v>2007</v>
      </c>
      <c r="C31">
        <v>112</v>
      </c>
      <c r="D31">
        <v>83</v>
      </c>
      <c r="E31">
        <v>17</v>
      </c>
      <c r="F31">
        <v>12</v>
      </c>
    </row>
    <row r="32" spans="2:30">
      <c r="B32">
        <v>2008</v>
      </c>
      <c r="C32" s="4">
        <v>126</v>
      </c>
      <c r="D32">
        <v>106</v>
      </c>
      <c r="E32">
        <v>18</v>
      </c>
      <c r="F32">
        <v>2</v>
      </c>
    </row>
    <row r="33" spans="2:6">
      <c r="B33">
        <v>2009</v>
      </c>
      <c r="C33" s="4">
        <v>125</v>
      </c>
      <c r="D33">
        <v>104</v>
      </c>
      <c r="E33">
        <v>19</v>
      </c>
      <c r="F33">
        <v>2</v>
      </c>
    </row>
    <row r="34" spans="2:6">
      <c r="B34">
        <v>2010</v>
      </c>
      <c r="C34" s="4">
        <v>133</v>
      </c>
      <c r="D34">
        <v>113</v>
      </c>
      <c r="E34">
        <v>20</v>
      </c>
      <c r="F34">
        <v>0</v>
      </c>
    </row>
    <row r="35" spans="2:6">
      <c r="B35">
        <v>2011</v>
      </c>
      <c r="C35" s="4">
        <v>129</v>
      </c>
      <c r="D35">
        <v>109</v>
      </c>
      <c r="E35">
        <v>20</v>
      </c>
      <c r="F35">
        <v>0</v>
      </c>
    </row>
    <row r="37" spans="2:6">
      <c r="B37" s="1" t="s">
        <v>93</v>
      </c>
    </row>
    <row r="38" spans="2:6">
      <c r="B38">
        <v>2006</v>
      </c>
      <c r="C38" s="44">
        <v>2.2599999999999999E-2</v>
      </c>
    </row>
    <row r="39" spans="2:6">
      <c r="B39">
        <v>2007</v>
      </c>
      <c r="C39" s="42">
        <v>2.1811179618211801E-2</v>
      </c>
    </row>
    <row r="40" spans="2:6">
      <c r="B40">
        <v>2008</v>
      </c>
      <c r="C40" s="43">
        <v>2.2891000558971499E-2</v>
      </c>
    </row>
    <row r="41" spans="2:6">
      <c r="B41">
        <v>2009</v>
      </c>
      <c r="C41" s="43">
        <v>2.3569996334706023E-2</v>
      </c>
    </row>
    <row r="42" spans="2:6">
      <c r="B42">
        <v>2010</v>
      </c>
      <c r="C42" s="70">
        <v>2.2968359319837518E-2</v>
      </c>
    </row>
    <row r="43" spans="2:6">
      <c r="B43">
        <v>2011</v>
      </c>
      <c r="C43" s="89">
        <v>2.2363565041268723E-2</v>
      </c>
    </row>
  </sheetData>
  <phoneticPr fontId="5" type="noConversion"/>
  <hyperlinks>
    <hyperlink ref="E4" r:id="rId1"/>
  </hyperlink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"/>
  <sheetViews>
    <sheetView tabSelected="1" workbookViewId="0">
      <pane xSplit="2" ySplit="6" topLeftCell="M7" activePane="bottomRight" state="frozen"/>
      <selection pane="topRight" activeCell="C1" sqref="C1"/>
      <selection pane="bottomLeft" activeCell="A6" sqref="A6"/>
      <selection pane="bottomRight" activeCell="U14" sqref="U14"/>
    </sheetView>
  </sheetViews>
  <sheetFormatPr baseColWidth="10" defaultRowHeight="12.75"/>
  <cols>
    <col min="1" max="1" width="35" style="5" customWidth="1"/>
    <col min="2" max="2" width="23" style="5" customWidth="1"/>
    <col min="3" max="16384" width="11.42578125" style="5"/>
  </cols>
  <sheetData>
    <row r="1" spans="1:28" ht="38.25">
      <c r="A1" s="83" t="s">
        <v>92</v>
      </c>
    </row>
    <row r="2" spans="1:28">
      <c r="A2" s="83" t="s">
        <v>91</v>
      </c>
    </row>
    <row r="3" spans="1:28">
      <c r="A3" s="84" t="s">
        <v>19</v>
      </c>
      <c r="E3" s="33" t="s">
        <v>39</v>
      </c>
    </row>
    <row r="5" spans="1:28">
      <c r="B5" s="34"/>
      <c r="T5" s="102"/>
    </row>
    <row r="6" spans="1:28" ht="44.25" customHeight="1">
      <c r="B6" s="35" t="s">
        <v>40</v>
      </c>
      <c r="C6" s="35">
        <v>1998</v>
      </c>
      <c r="D6" s="35">
        <v>1999</v>
      </c>
      <c r="E6" s="35">
        <v>2000</v>
      </c>
      <c r="F6" s="35">
        <v>2001</v>
      </c>
      <c r="G6" s="35">
        <v>2002</v>
      </c>
      <c r="H6" s="35">
        <v>2003</v>
      </c>
      <c r="I6" s="35">
        <v>2004</v>
      </c>
      <c r="J6" s="35">
        <v>2005</v>
      </c>
      <c r="K6" s="35">
        <v>2006</v>
      </c>
      <c r="L6" s="35">
        <v>2007</v>
      </c>
      <c r="M6" s="35">
        <v>2008</v>
      </c>
      <c r="N6" s="35">
        <v>2009</v>
      </c>
      <c r="O6" s="35">
        <v>2010</v>
      </c>
      <c r="P6" s="35">
        <v>2011</v>
      </c>
      <c r="Q6" s="35">
        <v>2012</v>
      </c>
      <c r="R6" s="35">
        <v>2013</v>
      </c>
      <c r="S6" s="35">
        <v>2014</v>
      </c>
      <c r="T6" s="103">
        <v>2015</v>
      </c>
      <c r="U6" s="35">
        <v>2016</v>
      </c>
    </row>
    <row r="7" spans="1:28" ht="23.25">
      <c r="B7" s="36" t="s">
        <v>41</v>
      </c>
      <c r="C7" s="91">
        <v>25</v>
      </c>
      <c r="D7" s="91">
        <v>27</v>
      </c>
      <c r="E7" s="91">
        <v>24</v>
      </c>
      <c r="F7" s="91">
        <v>27</v>
      </c>
      <c r="G7" s="91">
        <v>36</v>
      </c>
      <c r="H7" s="91">
        <v>24</v>
      </c>
      <c r="I7" s="91">
        <v>31</v>
      </c>
      <c r="J7" s="91">
        <v>33</v>
      </c>
      <c r="K7" s="91">
        <v>31</v>
      </c>
      <c r="L7" s="91">
        <v>35</v>
      </c>
      <c r="M7" s="91">
        <v>41</v>
      </c>
      <c r="N7" s="91">
        <v>56</v>
      </c>
      <c r="O7" s="90">
        <v>33</v>
      </c>
      <c r="P7" s="92">
        <v>39</v>
      </c>
      <c r="Q7" s="69">
        <v>39</v>
      </c>
      <c r="R7" s="5">
        <v>42</v>
      </c>
      <c r="S7">
        <v>48</v>
      </c>
      <c r="T7" s="102">
        <v>51</v>
      </c>
      <c r="U7" s="102">
        <v>59</v>
      </c>
    </row>
    <row r="8" spans="1:28" ht="23.25">
      <c r="B8" s="36" t="s">
        <v>42</v>
      </c>
      <c r="C8" s="91">
        <v>28</v>
      </c>
      <c r="D8" s="91">
        <v>30</v>
      </c>
      <c r="E8" s="91">
        <v>29</v>
      </c>
      <c r="F8" s="91">
        <v>31</v>
      </c>
      <c r="G8" s="91">
        <v>29</v>
      </c>
      <c r="H8" s="91">
        <v>34</v>
      </c>
      <c r="I8" s="91">
        <v>22</v>
      </c>
      <c r="J8" s="91">
        <v>39</v>
      </c>
      <c r="K8" s="91">
        <v>26</v>
      </c>
      <c r="L8" s="91">
        <v>30</v>
      </c>
      <c r="M8" s="91">
        <v>24</v>
      </c>
      <c r="N8" s="91">
        <v>34</v>
      </c>
      <c r="O8" s="90">
        <v>36</v>
      </c>
      <c r="P8" s="92">
        <v>45</v>
      </c>
      <c r="Q8" s="69">
        <v>36</v>
      </c>
      <c r="R8" s="5">
        <v>37</v>
      </c>
      <c r="S8">
        <v>47</v>
      </c>
      <c r="T8" s="102">
        <v>38</v>
      </c>
      <c r="U8" s="102">
        <v>47</v>
      </c>
    </row>
    <row r="9" spans="1:28" ht="23.25">
      <c r="B9" s="36" t="s">
        <v>43</v>
      </c>
      <c r="C9" s="91">
        <v>20</v>
      </c>
      <c r="D9" s="91">
        <v>31</v>
      </c>
      <c r="E9" s="91">
        <v>25</v>
      </c>
      <c r="F9" s="91">
        <v>29</v>
      </c>
      <c r="G9" s="91">
        <v>33</v>
      </c>
      <c r="H9" s="91">
        <v>33</v>
      </c>
      <c r="I9" s="91">
        <v>43</v>
      </c>
      <c r="J9" s="91">
        <v>27</v>
      </c>
      <c r="K9" s="91">
        <v>38</v>
      </c>
      <c r="L9" s="91">
        <v>37</v>
      </c>
      <c r="M9" s="91">
        <v>39</v>
      </c>
      <c r="N9" s="91">
        <v>32</v>
      </c>
      <c r="O9" s="90">
        <v>37</v>
      </c>
      <c r="P9" s="92">
        <v>42</v>
      </c>
      <c r="Q9" s="69">
        <v>43</v>
      </c>
      <c r="R9" s="5">
        <v>32</v>
      </c>
      <c r="S9">
        <v>41</v>
      </c>
      <c r="T9" s="102">
        <v>50</v>
      </c>
      <c r="U9" s="102">
        <v>50</v>
      </c>
      <c r="V9" s="35"/>
      <c r="W9" s="35"/>
      <c r="X9" s="35"/>
      <c r="Y9" s="35"/>
      <c r="Z9" s="35"/>
      <c r="AA9" s="35"/>
      <c r="AB9" s="35"/>
    </row>
    <row r="10" spans="1:28" ht="23.25">
      <c r="B10" s="36" t="s">
        <v>44</v>
      </c>
      <c r="C10" s="91">
        <v>23</v>
      </c>
      <c r="D10" s="91">
        <v>37</v>
      </c>
      <c r="E10" s="91">
        <v>27</v>
      </c>
      <c r="F10" s="91">
        <v>32</v>
      </c>
      <c r="G10" s="91">
        <v>29</v>
      </c>
      <c r="H10" s="91">
        <v>38</v>
      </c>
      <c r="I10" s="91">
        <v>42</v>
      </c>
      <c r="J10" s="91">
        <v>33</v>
      </c>
      <c r="K10" s="91">
        <v>42</v>
      </c>
      <c r="L10" s="91">
        <v>28</v>
      </c>
      <c r="M10" s="91">
        <v>33</v>
      </c>
      <c r="N10" s="91">
        <v>30</v>
      </c>
      <c r="O10" s="90">
        <v>29</v>
      </c>
      <c r="P10" s="92">
        <v>25</v>
      </c>
      <c r="Q10" s="69">
        <v>31</v>
      </c>
      <c r="R10" s="5">
        <v>28</v>
      </c>
      <c r="S10">
        <v>27</v>
      </c>
      <c r="T10" s="102">
        <v>24</v>
      </c>
      <c r="U10" s="102">
        <v>36</v>
      </c>
    </row>
    <row r="11" spans="1:28" ht="23.25">
      <c r="B11" s="36" t="s">
        <v>45</v>
      </c>
      <c r="C11" s="91">
        <v>22</v>
      </c>
      <c r="D11" s="91">
        <v>24</v>
      </c>
      <c r="E11" s="91">
        <v>20</v>
      </c>
      <c r="F11" s="91">
        <v>29</v>
      </c>
      <c r="G11" s="91">
        <v>22</v>
      </c>
      <c r="H11" s="91">
        <v>23</v>
      </c>
      <c r="I11" s="91">
        <v>17</v>
      </c>
      <c r="J11" s="91">
        <v>21</v>
      </c>
      <c r="K11" s="91">
        <v>25</v>
      </c>
      <c r="L11" s="91">
        <v>15</v>
      </c>
      <c r="M11" s="91">
        <v>17</v>
      </c>
      <c r="N11" s="91">
        <v>14</v>
      </c>
      <c r="O11" s="90">
        <v>15</v>
      </c>
      <c r="P11" s="92">
        <v>16</v>
      </c>
      <c r="Q11" s="69">
        <v>12</v>
      </c>
      <c r="R11" s="5">
        <v>14</v>
      </c>
      <c r="S11">
        <v>14</v>
      </c>
      <c r="T11" s="102">
        <v>14</v>
      </c>
      <c r="U11" s="102">
        <v>21</v>
      </c>
    </row>
    <row r="12" spans="1:28">
      <c r="B12" s="74" t="s">
        <v>85</v>
      </c>
      <c r="C12" s="90">
        <v>6</v>
      </c>
      <c r="D12" s="90">
        <v>9</v>
      </c>
      <c r="E12" s="90">
        <v>12</v>
      </c>
      <c r="F12" s="90">
        <v>14</v>
      </c>
      <c r="G12" s="90">
        <v>10</v>
      </c>
      <c r="H12" s="90">
        <v>14</v>
      </c>
      <c r="I12" s="90">
        <v>12</v>
      </c>
      <c r="J12" s="90">
        <v>15</v>
      </c>
      <c r="K12" s="90">
        <v>13</v>
      </c>
      <c r="L12" s="90">
        <v>18</v>
      </c>
      <c r="M12" s="90">
        <v>17</v>
      </c>
      <c r="N12" s="90">
        <v>22</v>
      </c>
      <c r="O12" s="90">
        <v>18</v>
      </c>
      <c r="P12" s="93">
        <v>19</v>
      </c>
      <c r="Q12" s="96">
        <v>23</v>
      </c>
      <c r="R12" s="90">
        <v>21</v>
      </c>
      <c r="S12">
        <v>31</v>
      </c>
      <c r="T12" s="102">
        <v>41</v>
      </c>
      <c r="U12" s="102">
        <v>45</v>
      </c>
    </row>
    <row r="13" spans="1:28">
      <c r="B13" s="104" t="s">
        <v>95</v>
      </c>
      <c r="E13" s="91"/>
      <c r="J13" s="91"/>
      <c r="O13" s="90"/>
      <c r="T13" s="102"/>
      <c r="U13" s="102"/>
    </row>
    <row r="14" spans="1:28">
      <c r="T14" s="102"/>
    </row>
  </sheetData>
  <phoneticPr fontId="5" type="noConversion"/>
  <hyperlinks>
    <hyperlink ref="E3" r:id="rId1" location="3"/>
  </hyperlinks>
  <pageMargins left="0.75" right="0.75" top="1" bottom="1" header="0" footer="0"/>
  <pageSetup paperSize="9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Carlos Haya</vt:lpstr>
      <vt:lpstr>Clínico Universitario</vt:lpstr>
      <vt:lpstr>Camas Área Metropolitana</vt:lpstr>
      <vt:lpstr>Residencia de Ancianos</vt:lpstr>
      <vt:lpstr>Donantes</vt:lpstr>
    </vt:vector>
  </TitlesOfParts>
  <Company>Analistas Economicos de Andalucia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gabriels</dc:creator>
  <cp:lastModifiedBy>felipecc</cp:lastModifiedBy>
  <dcterms:created xsi:type="dcterms:W3CDTF">2010-02-08T12:14:56Z</dcterms:created>
  <dcterms:modified xsi:type="dcterms:W3CDTF">2017-05-25T17:36:57Z</dcterms:modified>
</cp:coreProperties>
</file>