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trimestral  BASE DATOS MÁLAGA\2016\Noviembre NUEVA ESTRUCTURA\"/>
    </mc:Choice>
  </mc:AlternateContent>
  <bookViews>
    <workbookView xWindow="0" yWindow="0" windowWidth="19200" windowHeight="10695" tabRatio="845"/>
  </bookViews>
  <sheets>
    <sheet name="Padrón Municipal" sheetId="19" r:id="rId1"/>
    <sheet name="Población Total" sheetId="1" r:id="rId2"/>
    <sheet name="Superficie (Km2)" sheetId="2" r:id="rId3"/>
    <sheet name="Densidad de Población" sheetId="3" r:id="rId4"/>
    <sheet name="Población Hombres" sheetId="4" r:id="rId5"/>
    <sheet name="Población Mujeres" sheetId="5" r:id="rId6"/>
    <sheet name="Población Extranjera" sheetId="6" r:id="rId7"/>
    <sheet name="% Pob. Extranjera" sheetId="17" r:id="rId8"/>
    <sheet name="Saldo Migratorio" sheetId="7" r:id="rId9"/>
    <sheet name="Población&gt;65 años" sheetId="11" r:id="rId10"/>
    <sheet name="% Pob.&gt;65 años" sheetId="16" r:id="rId11"/>
    <sheet name="Población 16-64 años" sheetId="13" r:id="rId12"/>
    <sheet name="Población&lt;16 años" sheetId="18" r:id="rId13"/>
    <sheet name="Índice de Envejecimiento" sheetId="10" r:id="rId14"/>
    <sheet name="Índice de dependencia" sheetId="9" r:id="rId15"/>
    <sheet name="Nacidos vivos" sheetId="15" r:id="rId16"/>
    <sheet name="T. Bruta de Natalidad" sheetId="14" r:id="rId17"/>
  </sheets>
  <calcPr calcId="152511"/>
</workbook>
</file>

<file path=xl/calcChain.xml><?xml version="1.0" encoding="utf-8"?>
<calcChain xmlns="http://schemas.openxmlformats.org/spreadsheetml/2006/main">
  <c r="E34" i="19" l="1"/>
  <c r="D21" i="3" l="1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C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C19" i="3"/>
  <c r="Q9" i="2"/>
  <c r="U21" i="9"/>
  <c r="V21" i="9"/>
  <c r="U21" i="10"/>
  <c r="V21" i="10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Q21" i="18"/>
  <c r="Q21" i="13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Q21" i="11"/>
  <c r="U21" i="17"/>
  <c r="V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Q21" i="6"/>
  <c r="Q20" i="5"/>
  <c r="Q21" i="5"/>
  <c r="Q21" i="4"/>
  <c r="Q21" i="1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Q20" i="15"/>
  <c r="E33" i="19"/>
  <c r="Q20" i="7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R20" i="9"/>
  <c r="S20" i="9"/>
  <c r="T20" i="9"/>
  <c r="U20" i="9"/>
  <c r="V20" i="9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R20" i="10"/>
  <c r="S20" i="10"/>
  <c r="T20" i="10"/>
  <c r="U20" i="10"/>
  <c r="V20" i="10"/>
  <c r="Q20" i="18"/>
  <c r="Q20" i="9"/>
  <c r="Q20" i="13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R20" i="16"/>
  <c r="S20" i="16"/>
  <c r="T20" i="16"/>
  <c r="U20" i="16"/>
  <c r="V20" i="16"/>
  <c r="Q20" i="11"/>
  <c r="Q20" i="16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R20" i="17"/>
  <c r="S20" i="17"/>
  <c r="T20" i="17"/>
  <c r="U20" i="17"/>
  <c r="V20" i="17"/>
  <c r="Q20" i="6"/>
  <c r="Q20" i="17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R19" i="14"/>
  <c r="S19" i="14"/>
  <c r="T19" i="14"/>
  <c r="U19" i="14"/>
  <c r="V19" i="14"/>
  <c r="Q19" i="15"/>
  <c r="Q19" i="14"/>
  <c r="Q19" i="7"/>
  <c r="Q20" i="4"/>
  <c r="Q20" i="1"/>
  <c r="Q8" i="2"/>
  <c r="E32" i="19"/>
  <c r="E31" i="19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R18" i="14"/>
  <c r="S18" i="14"/>
  <c r="T18" i="14"/>
  <c r="U18" i="14"/>
  <c r="V18" i="14"/>
  <c r="Q18" i="15"/>
  <c r="Q18" i="14"/>
  <c r="U19" i="9"/>
  <c r="V19" i="9"/>
  <c r="U19" i="10"/>
  <c r="V19" i="10"/>
  <c r="U19" i="16"/>
  <c r="V19" i="16"/>
  <c r="U19" i="17"/>
  <c r="V19" i="17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R19" i="9"/>
  <c r="S19" i="9"/>
  <c r="T19" i="9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R19" i="10"/>
  <c r="S19" i="10"/>
  <c r="T19" i="10"/>
  <c r="Q19" i="18"/>
  <c r="Q19" i="9"/>
  <c r="Q19" i="13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R19" i="16"/>
  <c r="S19" i="16"/>
  <c r="T19" i="16"/>
  <c r="Q19" i="11"/>
  <c r="Q19" i="10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R19" i="17"/>
  <c r="S19" i="17"/>
  <c r="T19" i="17"/>
  <c r="Q19" i="6"/>
  <c r="Q19" i="17"/>
  <c r="Q19" i="5"/>
  <c r="Q19" i="4"/>
  <c r="E16" i="3"/>
  <c r="F16" i="3"/>
  <c r="G16" i="3"/>
  <c r="H16" i="3"/>
  <c r="I16" i="3"/>
  <c r="J16" i="3"/>
  <c r="K16" i="3"/>
  <c r="L16" i="3"/>
  <c r="M16" i="3"/>
  <c r="N16" i="3"/>
  <c r="O16" i="3"/>
  <c r="P16" i="3"/>
  <c r="R16" i="3"/>
  <c r="S16" i="3"/>
  <c r="T16" i="3"/>
  <c r="U16" i="3"/>
  <c r="V16" i="3"/>
  <c r="E17" i="3"/>
  <c r="F17" i="3"/>
  <c r="G17" i="3"/>
  <c r="H17" i="3"/>
  <c r="I17" i="3"/>
  <c r="J17" i="3"/>
  <c r="K17" i="3"/>
  <c r="L17" i="3"/>
  <c r="M17" i="3"/>
  <c r="N17" i="3"/>
  <c r="O17" i="3"/>
  <c r="P17" i="3"/>
  <c r="R17" i="3"/>
  <c r="S17" i="3"/>
  <c r="T17" i="3"/>
  <c r="U17" i="3"/>
  <c r="V17" i="3"/>
  <c r="E18" i="3"/>
  <c r="F18" i="3"/>
  <c r="G18" i="3"/>
  <c r="H18" i="3"/>
  <c r="I18" i="3"/>
  <c r="J18" i="3"/>
  <c r="K18" i="3"/>
  <c r="L18" i="3"/>
  <c r="M18" i="3"/>
  <c r="N18" i="3"/>
  <c r="O18" i="3"/>
  <c r="P18" i="3"/>
  <c r="R18" i="3"/>
  <c r="S18" i="3"/>
  <c r="T18" i="3"/>
  <c r="U18" i="3"/>
  <c r="V18" i="3"/>
  <c r="D16" i="3"/>
  <c r="D17" i="3"/>
  <c r="D18" i="3"/>
  <c r="C17" i="3"/>
  <c r="C18" i="3"/>
  <c r="C16" i="3"/>
  <c r="C6" i="3"/>
  <c r="C7" i="3"/>
  <c r="C8" i="3"/>
  <c r="C9" i="3"/>
  <c r="Q19" i="1"/>
  <c r="Q18" i="7"/>
  <c r="Q17" i="7"/>
  <c r="Q7" i="2"/>
  <c r="E30" i="19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R16" i="14"/>
  <c r="S16" i="14"/>
  <c r="T16" i="14"/>
  <c r="U16" i="14"/>
  <c r="V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R17" i="14"/>
  <c r="S17" i="14"/>
  <c r="T17" i="14"/>
  <c r="U17" i="14"/>
  <c r="V17" i="14"/>
  <c r="Q17" i="15"/>
  <c r="Q17" i="14"/>
  <c r="U18" i="9"/>
  <c r="V18" i="9"/>
  <c r="U18" i="10"/>
  <c r="V18" i="10"/>
  <c r="U18" i="16"/>
  <c r="V18" i="16"/>
  <c r="U18" i="17"/>
  <c r="V18" i="17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R18" i="9"/>
  <c r="S18" i="9"/>
  <c r="T18" i="9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R18" i="10"/>
  <c r="S18" i="10"/>
  <c r="T18" i="10"/>
  <c r="Q18" i="18"/>
  <c r="Q18" i="9"/>
  <c r="Q18" i="13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R18" i="16"/>
  <c r="S18" i="16"/>
  <c r="T18" i="16"/>
  <c r="Q18" i="11"/>
  <c r="Q18" i="10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R18" i="17"/>
  <c r="S18" i="17"/>
  <c r="T18" i="17"/>
  <c r="Q18" i="6"/>
  <c r="Q18" i="17"/>
  <c r="Q18" i="5"/>
  <c r="Q17" i="5"/>
  <c r="Q18" i="4"/>
  <c r="Q18" i="1"/>
  <c r="Q18" i="3"/>
  <c r="E29" i="19"/>
  <c r="Q15" i="7"/>
  <c r="Q16" i="7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R17" i="9"/>
  <c r="S17" i="9"/>
  <c r="T17" i="9"/>
  <c r="U17" i="9"/>
  <c r="V17" i="9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R17" i="10"/>
  <c r="S17" i="10"/>
  <c r="T17" i="10"/>
  <c r="U17" i="10"/>
  <c r="V17" i="10"/>
  <c r="Q17" i="18"/>
  <c r="Q17" i="9"/>
  <c r="Q17" i="13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Q17" i="11"/>
  <c r="Q17" i="10"/>
  <c r="Q17" i="4"/>
  <c r="Q16" i="1"/>
  <c r="Q16" i="17"/>
  <c r="Q17" i="1"/>
  <c r="Q17" i="3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Q17" i="6"/>
  <c r="K12" i="14"/>
  <c r="K13" i="14"/>
  <c r="K14" i="14"/>
  <c r="K15" i="14"/>
  <c r="Q16" i="15"/>
  <c r="Q16" i="14"/>
  <c r="C15" i="14"/>
  <c r="Q15" i="15"/>
  <c r="Q14" i="15"/>
  <c r="Q13" i="15"/>
  <c r="Q12" i="15"/>
  <c r="Q12" i="14"/>
  <c r="Q11" i="15"/>
  <c r="Q10" i="15"/>
  <c r="Q9" i="15"/>
  <c r="Q8" i="15"/>
  <c r="Q7" i="15"/>
  <c r="Q6" i="15"/>
  <c r="Q16" i="18"/>
  <c r="Q15" i="18"/>
  <c r="Q15" i="9"/>
  <c r="Q14" i="18"/>
  <c r="Q13" i="18"/>
  <c r="Q12" i="18"/>
  <c r="Q11" i="18"/>
  <c r="Q11" i="9"/>
  <c r="Q10" i="18"/>
  <c r="Q9" i="18"/>
  <c r="Q8" i="18"/>
  <c r="Q7" i="18"/>
  <c r="Q7" i="9"/>
  <c r="Q6" i="18"/>
  <c r="Q16" i="13"/>
  <c r="Q15" i="13"/>
  <c r="Q14" i="13"/>
  <c r="Q13" i="13"/>
  <c r="Q12" i="13"/>
  <c r="Q11" i="13"/>
  <c r="Q10" i="13"/>
  <c r="Q9" i="13"/>
  <c r="Q8" i="13"/>
  <c r="Q7" i="13"/>
  <c r="Q6" i="13"/>
  <c r="Q16" i="11"/>
  <c r="Q15" i="11"/>
  <c r="Q14" i="11"/>
  <c r="Q13" i="11"/>
  <c r="Q13" i="9"/>
  <c r="Q12" i="11"/>
  <c r="Q11" i="11"/>
  <c r="Q10" i="11"/>
  <c r="Q9" i="11"/>
  <c r="Q9" i="9"/>
  <c r="Q8" i="11"/>
  <c r="Q7" i="11"/>
  <c r="Q6" i="11"/>
  <c r="Q14" i="7"/>
  <c r="Q13" i="7"/>
  <c r="Q12" i="7"/>
  <c r="Q11" i="7"/>
  <c r="Q10" i="7"/>
  <c r="Q9" i="7"/>
  <c r="Q8" i="7"/>
  <c r="Q7" i="7"/>
  <c r="Q6" i="7"/>
  <c r="Q16" i="6"/>
  <c r="Q15" i="6"/>
  <c r="Q14" i="6"/>
  <c r="Q13" i="6"/>
  <c r="Q12" i="6"/>
  <c r="Q11" i="6"/>
  <c r="Q10" i="6"/>
  <c r="Q9" i="6"/>
  <c r="Q8" i="6"/>
  <c r="Q7" i="6"/>
  <c r="Q6" i="6"/>
  <c r="Q16" i="5"/>
  <c r="Q15" i="5"/>
  <c r="Q14" i="5"/>
  <c r="Q13" i="5"/>
  <c r="Q12" i="5"/>
  <c r="Q11" i="5"/>
  <c r="Q10" i="5"/>
  <c r="Q9" i="5"/>
  <c r="Q8" i="5"/>
  <c r="Q7" i="5"/>
  <c r="Q6" i="5"/>
  <c r="Q7" i="4"/>
  <c r="Q8" i="4"/>
  <c r="Q9" i="4"/>
  <c r="Q10" i="4"/>
  <c r="Q11" i="4"/>
  <c r="Q12" i="4"/>
  <c r="Q13" i="4"/>
  <c r="Q14" i="4"/>
  <c r="Q15" i="4"/>
  <c r="Q16" i="4"/>
  <c r="Q6" i="4"/>
  <c r="Q6" i="2"/>
  <c r="Q7" i="1"/>
  <c r="Q8" i="1"/>
  <c r="Q8" i="17"/>
  <c r="Q9" i="1"/>
  <c r="Q10" i="1"/>
  <c r="Q11" i="1"/>
  <c r="Q12" i="1"/>
  <c r="Q12" i="17"/>
  <c r="Q13" i="1"/>
  <c r="Q14" i="1"/>
  <c r="Q15" i="1"/>
  <c r="Q6" i="1"/>
  <c r="Q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R6" i="14"/>
  <c r="S6" i="14"/>
  <c r="T6" i="14"/>
  <c r="U6" i="14"/>
  <c r="V6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D12" i="14"/>
  <c r="E12" i="14"/>
  <c r="F12" i="14"/>
  <c r="G12" i="14"/>
  <c r="H12" i="14"/>
  <c r="I12" i="14"/>
  <c r="J12" i="14"/>
  <c r="L12" i="14"/>
  <c r="M12" i="14"/>
  <c r="N12" i="14"/>
  <c r="O12" i="14"/>
  <c r="P12" i="14"/>
  <c r="R12" i="14"/>
  <c r="S12" i="14"/>
  <c r="T12" i="14"/>
  <c r="U12" i="14"/>
  <c r="V12" i="14"/>
  <c r="D13" i="14"/>
  <c r="E13" i="14"/>
  <c r="F13" i="14"/>
  <c r="G13" i="14"/>
  <c r="H13" i="14"/>
  <c r="I13" i="14"/>
  <c r="J13" i="14"/>
  <c r="L13" i="14"/>
  <c r="M13" i="14"/>
  <c r="N13" i="14"/>
  <c r="O13" i="14"/>
  <c r="P13" i="14"/>
  <c r="Q13" i="14"/>
  <c r="R13" i="14"/>
  <c r="S13" i="14"/>
  <c r="T13" i="14"/>
  <c r="U13" i="14"/>
  <c r="V13" i="14"/>
  <c r="D14" i="14"/>
  <c r="E14" i="14"/>
  <c r="F14" i="14"/>
  <c r="G14" i="14"/>
  <c r="H14" i="14"/>
  <c r="I14" i="14"/>
  <c r="J14" i="14"/>
  <c r="L14" i="14"/>
  <c r="M14" i="14"/>
  <c r="N14" i="14"/>
  <c r="O14" i="14"/>
  <c r="P14" i="14"/>
  <c r="Q14" i="14"/>
  <c r="R14" i="14"/>
  <c r="S14" i="14"/>
  <c r="T14" i="14"/>
  <c r="U14" i="14"/>
  <c r="V14" i="14"/>
  <c r="D15" i="14"/>
  <c r="E15" i="14"/>
  <c r="F15" i="14"/>
  <c r="G15" i="14"/>
  <c r="H15" i="14"/>
  <c r="I15" i="14"/>
  <c r="J15" i="14"/>
  <c r="L15" i="14"/>
  <c r="M15" i="14"/>
  <c r="N15" i="14"/>
  <c r="O15" i="14"/>
  <c r="P15" i="14"/>
  <c r="Q15" i="14"/>
  <c r="R15" i="14"/>
  <c r="S15" i="14"/>
  <c r="T15" i="14"/>
  <c r="U15" i="14"/>
  <c r="V15" i="14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D7" i="9"/>
  <c r="E7" i="9"/>
  <c r="F7" i="9"/>
  <c r="G7" i="9"/>
  <c r="H7" i="9"/>
  <c r="I7" i="9"/>
  <c r="J7" i="9"/>
  <c r="K7" i="9"/>
  <c r="L7" i="9"/>
  <c r="M7" i="9"/>
  <c r="N7" i="9"/>
  <c r="O7" i="9"/>
  <c r="P7" i="9"/>
  <c r="R7" i="9"/>
  <c r="S7" i="9"/>
  <c r="T7" i="9"/>
  <c r="U7" i="9"/>
  <c r="V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D9" i="9"/>
  <c r="E9" i="9"/>
  <c r="F9" i="9"/>
  <c r="G9" i="9"/>
  <c r="H9" i="9"/>
  <c r="I9" i="9"/>
  <c r="J9" i="9"/>
  <c r="K9" i="9"/>
  <c r="L9" i="9"/>
  <c r="M9" i="9"/>
  <c r="N9" i="9"/>
  <c r="O9" i="9"/>
  <c r="P9" i="9"/>
  <c r="R9" i="9"/>
  <c r="S9" i="9"/>
  <c r="T9" i="9"/>
  <c r="U9" i="9"/>
  <c r="V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R11" i="9"/>
  <c r="S11" i="9"/>
  <c r="T11" i="9"/>
  <c r="U11" i="9"/>
  <c r="V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R13" i="9"/>
  <c r="S13" i="9"/>
  <c r="T13" i="9"/>
  <c r="U13" i="9"/>
  <c r="V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R15" i="9"/>
  <c r="S15" i="9"/>
  <c r="T15" i="9"/>
  <c r="U15" i="9"/>
  <c r="V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R9" i="10"/>
  <c r="S9" i="10"/>
  <c r="T9" i="10"/>
  <c r="U9" i="10"/>
  <c r="V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R13" i="10"/>
  <c r="S13" i="10"/>
  <c r="T13" i="10"/>
  <c r="U13" i="10"/>
  <c r="V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R6" i="16"/>
  <c r="S6" i="16"/>
  <c r="T6" i="16"/>
  <c r="U6" i="16"/>
  <c r="V6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R9" i="16"/>
  <c r="S9" i="16"/>
  <c r="T9" i="16"/>
  <c r="U9" i="16"/>
  <c r="V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R13" i="16"/>
  <c r="S13" i="16"/>
  <c r="T13" i="16"/>
  <c r="U13" i="16"/>
  <c r="V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R6" i="17"/>
  <c r="S6" i="17"/>
  <c r="T6" i="17"/>
  <c r="U6" i="17"/>
  <c r="V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R8" i="17"/>
  <c r="S8" i="17"/>
  <c r="T8" i="17"/>
  <c r="U8" i="17"/>
  <c r="V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R12" i="17"/>
  <c r="S12" i="17"/>
  <c r="T12" i="17"/>
  <c r="U12" i="17"/>
  <c r="V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R16" i="17"/>
  <c r="S16" i="17"/>
  <c r="T16" i="17"/>
  <c r="U16" i="17"/>
  <c r="V16" i="17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D8" i="3"/>
  <c r="E8" i="3"/>
  <c r="F8" i="3"/>
  <c r="G8" i="3"/>
  <c r="H8" i="3"/>
  <c r="I8" i="3"/>
  <c r="J8" i="3"/>
  <c r="K8" i="3"/>
  <c r="L8" i="3"/>
  <c r="M8" i="3"/>
  <c r="N8" i="3"/>
  <c r="O8" i="3"/>
  <c r="P8" i="3"/>
  <c r="R8" i="3"/>
  <c r="S8" i="3"/>
  <c r="T8" i="3"/>
  <c r="U8" i="3"/>
  <c r="V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R12" i="3"/>
  <c r="S12" i="3"/>
  <c r="T12" i="3"/>
  <c r="U12" i="3"/>
  <c r="V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C16" i="17"/>
  <c r="C16" i="9"/>
  <c r="C16" i="10"/>
  <c r="C16" i="16"/>
  <c r="C13" i="14"/>
  <c r="C14" i="14"/>
  <c r="E28" i="19"/>
  <c r="E27" i="19"/>
  <c r="E26" i="19"/>
  <c r="E25" i="19"/>
  <c r="E24" i="19"/>
  <c r="E23" i="19"/>
  <c r="E22" i="19"/>
  <c r="C7" i="9"/>
  <c r="C8" i="9"/>
  <c r="C9" i="9"/>
  <c r="C10" i="9"/>
  <c r="C11" i="9"/>
  <c r="C12" i="9"/>
  <c r="C13" i="9"/>
  <c r="C14" i="9"/>
  <c r="C15" i="9"/>
  <c r="C6" i="9"/>
  <c r="C15" i="10"/>
  <c r="C14" i="10"/>
  <c r="C13" i="10"/>
  <c r="C12" i="10"/>
  <c r="C11" i="10"/>
  <c r="C10" i="10"/>
  <c r="C9" i="10"/>
  <c r="C8" i="10"/>
  <c r="C7" i="10"/>
  <c r="C6" i="10"/>
  <c r="C6" i="14"/>
  <c r="C7" i="14"/>
  <c r="C8" i="14"/>
  <c r="C9" i="14"/>
  <c r="C10" i="14"/>
  <c r="C11" i="14"/>
  <c r="C12" i="14"/>
  <c r="C6" i="16"/>
  <c r="C7" i="16"/>
  <c r="C8" i="16"/>
  <c r="C9" i="16"/>
  <c r="C10" i="16"/>
  <c r="C11" i="16"/>
  <c r="C12" i="16"/>
  <c r="C13" i="16"/>
  <c r="C14" i="16"/>
  <c r="C15" i="16"/>
  <c r="C6" i="17"/>
  <c r="C7" i="17"/>
  <c r="C8" i="17"/>
  <c r="C9" i="17"/>
  <c r="C10" i="17"/>
  <c r="C11" i="17"/>
  <c r="C12" i="17"/>
  <c r="C13" i="17"/>
  <c r="C14" i="17"/>
  <c r="C15" i="17"/>
  <c r="C10" i="3"/>
  <c r="C11" i="3"/>
  <c r="C12" i="3"/>
  <c r="C13" i="3"/>
  <c r="C14" i="3"/>
  <c r="C15" i="3"/>
  <c r="Q6" i="17"/>
  <c r="Q13" i="16"/>
  <c r="Q9" i="16"/>
  <c r="Q16" i="3"/>
  <c r="Q19" i="16"/>
  <c r="Q20" i="10"/>
  <c r="Q12" i="3"/>
  <c r="Q8" i="3"/>
  <c r="Q6" i="16"/>
  <c r="Q13" i="10"/>
  <c r="Q9" i="10"/>
  <c r="Q18" i="16"/>
</calcChain>
</file>

<file path=xl/sharedStrings.xml><?xml version="1.0" encoding="utf-8"?>
<sst xmlns="http://schemas.openxmlformats.org/spreadsheetml/2006/main" count="385" uniqueCount="59">
  <si>
    <t>Provincia</t>
  </si>
  <si>
    <t>Andalucía</t>
  </si>
  <si>
    <t>España</t>
  </si>
  <si>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</si>
  <si>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</si>
  <si>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</si>
  <si>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</si>
  <si>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</si>
  <si>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</si>
  <si>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</si>
  <si>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</si>
  <si>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</si>
  <si>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</si>
  <si>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</si>
  <si>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</si>
  <si>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</si>
  <si>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</si>
  <si>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Área Metropolitana</t>
  </si>
  <si>
    <t>(Inmigración Interior Total- Emigración Interior Total)</t>
  </si>
  <si>
    <t>POBLACIÓN TOTAL</t>
  </si>
  <si>
    <t>(Número de habitantes)</t>
  </si>
  <si>
    <t>Fuente: Gestrisan, Padrón municipal,  Ayuntamiento de Málaga.</t>
  </si>
  <si>
    <t xml:space="preserve"> TOTAL</t>
  </si>
  <si>
    <t>Hombres</t>
  </si>
  <si>
    <t>Mujeres</t>
  </si>
  <si>
    <t>DENSIDAD DE POBLACIÓN</t>
  </si>
  <si>
    <r>
      <t>(Nº de habitantes/ superficie total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))</t>
    </r>
  </si>
  <si>
    <t>Fuente: Gestrisan, Ayuntamiento de Málaga.</t>
  </si>
  <si>
    <t>Población</t>
  </si>
  <si>
    <t>Superficie</t>
  </si>
  <si>
    <t>Densidad población</t>
  </si>
  <si>
    <t>POBLACIÓN EXTRANJERA</t>
  </si>
  <si>
    <t>(Número de habitantes extranjeros)</t>
  </si>
  <si>
    <t>Fuengirola</t>
  </si>
  <si>
    <t>Mijas</t>
  </si>
  <si>
    <t>SUPERFICIE</t>
  </si>
  <si>
    <t>Fuente: Sistema de Información Multiterritorial de Andalucía, IEA.</t>
  </si>
  <si>
    <t>POBLACIÓN HOMBRES</t>
  </si>
  <si>
    <t>Fuente: Instituto Nacional de Estdística</t>
  </si>
  <si>
    <t>POBLACIÓN MUJERES</t>
  </si>
  <si>
    <t>% POBLACIÓN EXTRANJERA</t>
  </si>
  <si>
    <t>SALDO MIGRATORIO</t>
  </si>
  <si>
    <t>POBLACIÓN &gt;65 AÑOS</t>
  </si>
  <si>
    <t>% POBLACIÓN &gt;65 AÑOS</t>
  </si>
  <si>
    <t>POBLACIÓN 16-64 AÑOS</t>
  </si>
  <si>
    <t>POBLACIÓN &lt; 16 AÑOS</t>
  </si>
  <si>
    <t>ÍNDICE DE ENVEJECIMIENTO</t>
  </si>
  <si>
    <t>ÍNDICE DE DEPENDENCIA</t>
  </si>
  <si>
    <t>NACIDOS VIVOS</t>
  </si>
  <si>
    <t>TASA BRUTA DE NATALIDAD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</si>
  <si>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</si>
  <si>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(Población mayor de 65 años en relación a la menor de 16 años)</t>
  </si>
  <si>
    <t>(Población menor de 16 años y mayor de 65 años en relación a la población entre 16 y 64 años)</t>
  </si>
  <si>
    <t>(Nacidos vivos por cada 1.000 habitantes)</t>
  </si>
  <si>
    <t>Fuente: Padrón municipal, Instituto Nacional de Estadística</t>
  </si>
  <si>
    <t>Fuente: Padrón municipal, (INE) e Instituto de Estadística y Cartografía de Andalucía (IECA)</t>
  </si>
  <si>
    <t>(Porcentaje de población extranjera sobre el total de habitantes)</t>
  </si>
  <si>
    <t>Fuente: Instituto Nacional de Estadística (INE) e Instituto de Estadística y Cartografía de Andalucía (IECA)</t>
  </si>
  <si>
    <t>(Número de nacimientos)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</si>
</sst>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 applyAlignment="1">
      <alignment wrapText="1"/>
    </xf>
    <xf numFmtId="165" fontId="0" fillId="0" borderId="0" xfId="0" applyNumberFormat="1"/>
    <xf numFmtId="3" fontId="4" fillId="0" borderId="0" xfId="0" applyNumberFormat="1" applyFont="1"/>
    <xf numFmtId="0" fontId="0" fillId="0" borderId="0" xfId="0" applyFill="1"/>
    <xf numFmtId="0" fontId="4" fillId="0" borderId="0" xfId="0" applyFont="1" applyAlignment="1">
      <alignment wrapText="1"/>
    </xf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9" sqref="B19"/>
    </sheetView>
  </sheetViews>
  <sheetFormatPr baseColWidth="10" defaultRowHeight="12.75" x14ac:dyDescent="0.2"/>
  <cols>
    <col min="1" max="1" width="34.5703125" bestFit="1" customWidth="1"/>
  </cols>
  <sheetData>
    <row r="1" spans="1:6" x14ac:dyDescent="0.2">
      <c r="A1" s="8" t="s">
        <v>19</v>
      </c>
    </row>
    <row r="2" spans="1:6" x14ac:dyDescent="0.2">
      <c r="A2" s="8" t="s">
        <v>20</v>
      </c>
    </row>
    <row r="3" spans="1:6" ht="25.5" x14ac:dyDescent="0.2">
      <c r="A3" s="9" t="s">
        <v>21</v>
      </c>
    </row>
    <row r="4" spans="1:6" x14ac:dyDescent="0.2">
      <c r="A4" s="9"/>
    </row>
    <row r="5" spans="1:6" x14ac:dyDescent="0.2">
      <c r="C5" s="10" t="s">
        <v>22</v>
      </c>
      <c r="D5" s="10" t="s">
        <v>23</v>
      </c>
      <c r="E5" s="10" t="s">
        <v>24</v>
      </c>
    </row>
    <row r="6" spans="1:6" x14ac:dyDescent="0.2">
      <c r="B6">
        <v>2004</v>
      </c>
      <c r="C6" s="11">
        <v>558265</v>
      </c>
      <c r="D6" s="11">
        <v>269582</v>
      </c>
      <c r="E6" s="11">
        <v>288683</v>
      </c>
    </row>
    <row r="7" spans="1:6" x14ac:dyDescent="0.2">
      <c r="B7">
        <v>2005</v>
      </c>
      <c r="C7" s="11">
        <v>560755</v>
      </c>
      <c r="D7" s="11">
        <v>271154</v>
      </c>
      <c r="E7" s="11">
        <v>289601</v>
      </c>
    </row>
    <row r="8" spans="1:6" x14ac:dyDescent="0.2">
      <c r="B8">
        <v>2006</v>
      </c>
      <c r="C8" s="12">
        <v>573909</v>
      </c>
      <c r="D8" s="12">
        <v>278029</v>
      </c>
      <c r="E8" s="12">
        <v>295880</v>
      </c>
    </row>
    <row r="9" spans="1:6" x14ac:dyDescent="0.2">
      <c r="B9">
        <v>2007</v>
      </c>
      <c r="C9" s="12">
        <v>574353</v>
      </c>
      <c r="D9" s="12">
        <v>277706</v>
      </c>
      <c r="E9" s="12">
        <v>296647</v>
      </c>
    </row>
    <row r="10" spans="1:6" x14ac:dyDescent="0.2">
      <c r="B10">
        <v>2008</v>
      </c>
      <c r="C10" s="12">
        <v>576725</v>
      </c>
      <c r="D10" s="12">
        <v>278745</v>
      </c>
      <c r="E10" s="12">
        <v>297980</v>
      </c>
      <c r="F10" s="8"/>
    </row>
    <row r="11" spans="1:6" x14ac:dyDescent="0.2">
      <c r="B11">
        <v>2009</v>
      </c>
      <c r="C11" s="12">
        <v>577884</v>
      </c>
      <c r="D11" s="12">
        <v>279111</v>
      </c>
      <c r="E11" s="12">
        <v>298773</v>
      </c>
    </row>
    <row r="12" spans="1:6" x14ac:dyDescent="0.2">
      <c r="B12" s="5">
        <v>2010</v>
      </c>
      <c r="C12" s="12">
        <v>577095</v>
      </c>
      <c r="D12" s="12">
        <v>278296</v>
      </c>
      <c r="E12" s="12">
        <v>298799</v>
      </c>
    </row>
    <row r="13" spans="1:6" x14ac:dyDescent="0.2">
      <c r="B13" s="5">
        <v>2011</v>
      </c>
      <c r="C13" s="12">
        <v>576938</v>
      </c>
      <c r="D13" s="12">
        <v>277880</v>
      </c>
      <c r="E13" s="12">
        <v>299058</v>
      </c>
    </row>
    <row r="14" spans="1:6" x14ac:dyDescent="0.2">
      <c r="B14">
        <v>2012</v>
      </c>
      <c r="C14" s="12">
        <v>575322</v>
      </c>
      <c r="D14" s="12">
        <v>276858</v>
      </c>
      <c r="E14" s="12">
        <v>298464</v>
      </c>
    </row>
    <row r="15" spans="1:6" x14ac:dyDescent="0.2">
      <c r="B15">
        <v>2013</v>
      </c>
      <c r="C15" s="12">
        <v>575127</v>
      </c>
      <c r="D15" s="12">
        <v>276879</v>
      </c>
      <c r="E15" s="12">
        <v>298248</v>
      </c>
    </row>
    <row r="16" spans="1:6" x14ac:dyDescent="0.2">
      <c r="B16">
        <v>2014</v>
      </c>
      <c r="C16" s="12">
        <v>572267</v>
      </c>
      <c r="D16" s="12">
        <v>275523</v>
      </c>
      <c r="E16" s="12">
        <v>296744</v>
      </c>
    </row>
    <row r="17" spans="1:5" x14ac:dyDescent="0.2">
      <c r="B17">
        <v>2015</v>
      </c>
      <c r="C17" s="12">
        <v>572947</v>
      </c>
      <c r="D17" s="12">
        <v>275916</v>
      </c>
      <c r="E17" s="12">
        <v>297031</v>
      </c>
    </row>
    <row r="18" spans="1:5" x14ac:dyDescent="0.2">
      <c r="B18">
        <v>2016</v>
      </c>
      <c r="C18" s="12">
        <v>571069</v>
      </c>
      <c r="D18" s="12">
        <v>274769</v>
      </c>
      <c r="E18" s="12">
        <v>296300</v>
      </c>
    </row>
    <row r="19" spans="1:5" x14ac:dyDescent="0.2">
      <c r="A19" t="s">
        <v>25</v>
      </c>
      <c r="B19" s="5"/>
    </row>
    <row r="20" spans="1:5" ht="14.25" x14ac:dyDescent="0.2">
      <c r="A20" t="s">
        <v>26</v>
      </c>
      <c r="B20" s="5"/>
    </row>
    <row r="21" spans="1:5" ht="25.5" x14ac:dyDescent="0.2">
      <c r="A21" s="9" t="s">
        <v>27</v>
      </c>
      <c r="B21" s="5"/>
      <c r="C21" t="s">
        <v>28</v>
      </c>
      <c r="D21" t="s">
        <v>29</v>
      </c>
      <c r="E21" s="8" t="s">
        <v>30</v>
      </c>
    </row>
    <row r="22" spans="1:5" x14ac:dyDescent="0.2">
      <c r="A22" s="9"/>
      <c r="B22" s="5">
        <v>2004</v>
      </c>
      <c r="C22" s="11">
        <v>558265</v>
      </c>
      <c r="D22">
        <v>395.13</v>
      </c>
      <c r="E22" s="13">
        <f t="shared" ref="E22:E28" si="0">C22/D22</f>
        <v>1412.8641206691468</v>
      </c>
    </row>
    <row r="23" spans="1:5" x14ac:dyDescent="0.2">
      <c r="A23" s="9"/>
      <c r="B23" s="5">
        <v>2005</v>
      </c>
      <c r="C23" s="11">
        <v>560755</v>
      </c>
      <c r="D23">
        <v>395.13</v>
      </c>
      <c r="E23" s="13">
        <f t="shared" si="0"/>
        <v>1419.1658441525574</v>
      </c>
    </row>
    <row r="24" spans="1:5" x14ac:dyDescent="0.2">
      <c r="B24" s="5">
        <v>2006</v>
      </c>
      <c r="C24" s="12">
        <v>573909</v>
      </c>
      <c r="D24">
        <v>395.13</v>
      </c>
      <c r="E24" s="14">
        <f t="shared" si="0"/>
        <v>1452.4561536709436</v>
      </c>
    </row>
    <row r="25" spans="1:5" x14ac:dyDescent="0.2">
      <c r="B25" s="5">
        <v>2007</v>
      </c>
      <c r="C25" s="12">
        <v>574353</v>
      </c>
      <c r="D25">
        <v>395.13</v>
      </c>
      <c r="E25" s="14">
        <f t="shared" si="0"/>
        <v>1453.5798344848531</v>
      </c>
    </row>
    <row r="26" spans="1:5" x14ac:dyDescent="0.2">
      <c r="B26" s="5">
        <v>2008</v>
      </c>
      <c r="C26" s="12">
        <v>576725</v>
      </c>
      <c r="D26">
        <v>395.13</v>
      </c>
      <c r="E26" s="14">
        <f t="shared" si="0"/>
        <v>1459.5829220762787</v>
      </c>
    </row>
    <row r="27" spans="1:5" x14ac:dyDescent="0.2">
      <c r="B27" s="5">
        <v>2009</v>
      </c>
      <c r="C27" s="12">
        <v>577884</v>
      </c>
      <c r="D27">
        <v>395.13</v>
      </c>
      <c r="E27" s="14">
        <f t="shared" si="0"/>
        <v>1462.5161339306051</v>
      </c>
    </row>
    <row r="28" spans="1:5" x14ac:dyDescent="0.2">
      <c r="B28" s="5">
        <v>2010</v>
      </c>
      <c r="C28" s="12">
        <v>577095</v>
      </c>
      <c r="D28">
        <v>395.13</v>
      </c>
      <c r="E28" s="14">
        <f t="shared" si="0"/>
        <v>1460.5193227545365</v>
      </c>
    </row>
    <row r="29" spans="1:5" x14ac:dyDescent="0.2">
      <c r="B29" s="5">
        <v>2011</v>
      </c>
      <c r="C29" s="12">
        <v>576938</v>
      </c>
      <c r="D29">
        <v>395.13</v>
      </c>
      <c r="E29" s="14">
        <f>C29/D29</f>
        <v>1460.1219851694379</v>
      </c>
    </row>
    <row r="30" spans="1:5" x14ac:dyDescent="0.2">
      <c r="B30" s="5">
        <v>2012</v>
      </c>
      <c r="C30" s="12">
        <v>575322</v>
      </c>
      <c r="D30">
        <v>395.13</v>
      </c>
      <c r="E30" s="14">
        <f>C30/D30</f>
        <v>1456.0321919368309</v>
      </c>
    </row>
    <row r="31" spans="1:5" x14ac:dyDescent="0.2">
      <c r="B31" s="5">
        <v>2013</v>
      </c>
      <c r="C31" s="12">
        <v>575127</v>
      </c>
      <c r="D31">
        <v>395.13</v>
      </c>
      <c r="E31" s="14">
        <f>C31/D31</f>
        <v>1455.5386834712626</v>
      </c>
    </row>
    <row r="32" spans="1:5" x14ac:dyDescent="0.2">
      <c r="B32" s="5">
        <v>2014</v>
      </c>
      <c r="C32" s="12">
        <v>572267</v>
      </c>
      <c r="D32">
        <v>395.13</v>
      </c>
      <c r="E32" s="14">
        <f>C32/D32</f>
        <v>1448.3005593095943</v>
      </c>
    </row>
    <row r="33" spans="1:9" x14ac:dyDescent="0.2">
      <c r="B33" s="5">
        <v>2015</v>
      </c>
      <c r="C33" s="12">
        <v>572947</v>
      </c>
      <c r="D33">
        <v>395.13</v>
      </c>
      <c r="E33" s="14">
        <f>C33/D33</f>
        <v>1450.0215119074735</v>
      </c>
    </row>
    <row r="34" spans="1:9" x14ac:dyDescent="0.2">
      <c r="B34" s="5">
        <v>2016</v>
      </c>
      <c r="C34" s="12">
        <v>571069</v>
      </c>
      <c r="D34">
        <v>395.13</v>
      </c>
      <c r="E34" s="14">
        <f>C34/D34</f>
        <v>1445.2686457621542</v>
      </c>
    </row>
    <row r="35" spans="1:9" x14ac:dyDescent="0.2">
      <c r="A35" t="s">
        <v>31</v>
      </c>
      <c r="B35" s="5"/>
    </row>
    <row r="36" spans="1:9" x14ac:dyDescent="0.2">
      <c r="A36" t="s">
        <v>32</v>
      </c>
      <c r="B36" s="5"/>
    </row>
    <row r="37" spans="1:9" ht="25.5" x14ac:dyDescent="0.2">
      <c r="A37" s="9" t="s">
        <v>27</v>
      </c>
      <c r="B37" s="5"/>
    </row>
    <row r="38" spans="1:9" x14ac:dyDescent="0.2">
      <c r="B38" s="5"/>
    </row>
    <row r="39" spans="1:9" x14ac:dyDescent="0.2">
      <c r="C39" s="10" t="s">
        <v>22</v>
      </c>
      <c r="D39" s="10" t="s">
        <v>23</v>
      </c>
      <c r="E39" s="10" t="s">
        <v>24</v>
      </c>
    </row>
    <row r="40" spans="1:9" x14ac:dyDescent="0.2">
      <c r="B40">
        <v>2004</v>
      </c>
      <c r="C40" s="11">
        <v>23515</v>
      </c>
      <c r="D40" s="11">
        <v>12300</v>
      </c>
      <c r="E40" s="11">
        <v>11215</v>
      </c>
    </row>
    <row r="41" spans="1:9" x14ac:dyDescent="0.2">
      <c r="B41">
        <v>2005</v>
      </c>
      <c r="C41" s="11">
        <v>30233</v>
      </c>
      <c r="D41" s="11">
        <v>15839</v>
      </c>
      <c r="E41" s="11">
        <v>14394</v>
      </c>
    </row>
    <row r="42" spans="1:9" x14ac:dyDescent="0.2">
      <c r="B42">
        <v>2006</v>
      </c>
      <c r="C42" s="12">
        <v>39289</v>
      </c>
      <c r="D42" s="12">
        <v>20859</v>
      </c>
      <c r="E42" s="12">
        <v>18430</v>
      </c>
    </row>
    <row r="43" spans="1:9" x14ac:dyDescent="0.2">
      <c r="B43">
        <v>2007</v>
      </c>
      <c r="C43" s="12">
        <v>37843</v>
      </c>
      <c r="D43" s="12">
        <v>19585</v>
      </c>
      <c r="E43" s="12">
        <v>18258</v>
      </c>
    </row>
    <row r="44" spans="1:9" x14ac:dyDescent="0.2">
      <c r="B44">
        <v>2008</v>
      </c>
      <c r="C44" s="12">
        <v>43252</v>
      </c>
      <c r="D44" s="12">
        <v>22041</v>
      </c>
      <c r="E44" s="12">
        <v>21211</v>
      </c>
    </row>
    <row r="45" spans="1:9" x14ac:dyDescent="0.2">
      <c r="B45">
        <v>2009</v>
      </c>
      <c r="C45" s="12">
        <v>46158</v>
      </c>
      <c r="D45" s="12">
        <v>23365</v>
      </c>
      <c r="E45" s="12">
        <v>22793</v>
      </c>
    </row>
    <row r="46" spans="1:9" x14ac:dyDescent="0.2">
      <c r="B46" s="5">
        <v>2010</v>
      </c>
      <c r="C46" s="12">
        <v>47769</v>
      </c>
      <c r="D46" s="12">
        <v>23938</v>
      </c>
      <c r="E46" s="12">
        <v>23831</v>
      </c>
      <c r="H46" s="12"/>
      <c r="I46" s="12"/>
    </row>
    <row r="47" spans="1:9" x14ac:dyDescent="0.2">
      <c r="B47" s="5">
        <v>2011</v>
      </c>
      <c r="C47" s="12">
        <v>50989</v>
      </c>
      <c r="D47" s="12">
        <v>25526</v>
      </c>
      <c r="E47" s="12">
        <v>25463</v>
      </c>
      <c r="H47" s="12"/>
      <c r="I47" s="12"/>
    </row>
    <row r="48" spans="1:9" x14ac:dyDescent="0.2">
      <c r="B48" s="5">
        <v>2012</v>
      </c>
      <c r="C48" s="12">
        <v>49737</v>
      </c>
      <c r="D48" s="12">
        <v>24923</v>
      </c>
      <c r="E48" s="12">
        <v>24814</v>
      </c>
    </row>
    <row r="49" spans="2:5" x14ac:dyDescent="0.2">
      <c r="B49" s="5">
        <v>2013</v>
      </c>
      <c r="C49" s="12">
        <v>52145</v>
      </c>
      <c r="D49" s="12">
        <v>26165</v>
      </c>
      <c r="E49" s="12">
        <v>25980</v>
      </c>
    </row>
    <row r="50" spans="2:5" x14ac:dyDescent="0.2">
      <c r="B50" s="5">
        <v>2014</v>
      </c>
      <c r="C50" s="12">
        <v>49317</v>
      </c>
      <c r="D50" s="12">
        <v>24832</v>
      </c>
      <c r="E50" s="12">
        <v>24485</v>
      </c>
    </row>
    <row r="51" spans="2:5" x14ac:dyDescent="0.2">
      <c r="B51" s="5">
        <v>2015</v>
      </c>
      <c r="C51" s="12">
        <v>46506</v>
      </c>
      <c r="D51" s="12">
        <v>23500</v>
      </c>
      <c r="E51" s="12">
        <v>23006</v>
      </c>
    </row>
    <row r="52" spans="2:5" x14ac:dyDescent="0.2">
      <c r="B52" s="5">
        <v>2016</v>
      </c>
      <c r="C52" s="12">
        <v>44368</v>
      </c>
      <c r="D52" s="12">
        <v>22307</v>
      </c>
      <c r="E52" s="12">
        <v>22061</v>
      </c>
    </row>
  </sheetData>
  <phoneticPr fontId="3" type="noConversion"/>
  <pageMargins left="0.75" right="0.75" top="1" bottom="1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3.85546875" customWidth="1"/>
    <col min="17" max="17" width="18.5703125" bestFit="1" customWidth="1"/>
    <col min="18" max="18" width="15.28515625" customWidth="1"/>
    <col min="19" max="19" width="15.140625" customWidth="1"/>
  </cols>
  <sheetData>
    <row r="1" spans="1:22" x14ac:dyDescent="0.2">
      <c r="A1" s="17" t="s">
        <v>42</v>
      </c>
    </row>
    <row r="2" spans="1:22" x14ac:dyDescent="0.2">
      <c r="A2" s="8" t="s">
        <v>20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1682</v>
      </c>
      <c r="D6" s="15">
        <v>2275</v>
      </c>
      <c r="E6" s="15">
        <v>651</v>
      </c>
      <c r="F6" s="15">
        <v>3734</v>
      </c>
      <c r="G6" s="15">
        <v>1547</v>
      </c>
      <c r="H6" s="15">
        <v>502</v>
      </c>
      <c r="I6" s="15">
        <v>610</v>
      </c>
      <c r="J6" s="15">
        <v>6895</v>
      </c>
      <c r="K6" s="15">
        <v>73978</v>
      </c>
      <c r="L6" s="15">
        <v>6041</v>
      </c>
      <c r="M6" s="15">
        <v>915</v>
      </c>
      <c r="N6" s="15">
        <v>2134</v>
      </c>
      <c r="O6" s="15">
        <v>121</v>
      </c>
      <c r="P6" s="15">
        <v>5297</v>
      </c>
      <c r="Q6" s="12">
        <f>SUM(C6:P6)</f>
        <v>106382</v>
      </c>
      <c r="R6" s="12">
        <v>2088</v>
      </c>
      <c r="S6" s="12">
        <v>2680</v>
      </c>
      <c r="T6" s="12">
        <v>179830</v>
      </c>
      <c r="U6" s="12">
        <v>1045869</v>
      </c>
      <c r="V6" s="12">
        <v>6842142</v>
      </c>
    </row>
    <row r="7" spans="1:22" x14ac:dyDescent="0.2">
      <c r="B7" s="1">
        <v>2001</v>
      </c>
      <c r="C7" s="15">
        <v>1802</v>
      </c>
      <c r="D7" s="15">
        <v>2367</v>
      </c>
      <c r="E7" s="15">
        <v>682</v>
      </c>
      <c r="F7" s="15">
        <v>4098</v>
      </c>
      <c r="G7" s="15">
        <v>1603</v>
      </c>
      <c r="H7" s="15">
        <v>528</v>
      </c>
      <c r="I7" s="15">
        <v>634</v>
      </c>
      <c r="J7" s="15">
        <v>7441</v>
      </c>
      <c r="K7" s="15">
        <v>75996</v>
      </c>
      <c r="L7" s="15">
        <v>6546</v>
      </c>
      <c r="M7" s="15">
        <v>932</v>
      </c>
      <c r="N7" s="15">
        <v>2270</v>
      </c>
      <c r="O7" s="15">
        <v>125</v>
      </c>
      <c r="P7" s="15">
        <v>5653</v>
      </c>
      <c r="Q7" s="12">
        <f t="shared" ref="Q7:Q21" si="0">SUM(C7:P7)</f>
        <v>110677</v>
      </c>
      <c r="R7" s="12">
        <v>2098</v>
      </c>
      <c r="S7" s="12">
        <v>2740</v>
      </c>
      <c r="T7" s="12">
        <v>186884</v>
      </c>
      <c r="U7" s="12">
        <v>1090315</v>
      </c>
      <c r="V7" s="12">
        <v>7037553</v>
      </c>
    </row>
    <row r="8" spans="1:22" x14ac:dyDescent="0.2">
      <c r="B8" s="1">
        <v>2002</v>
      </c>
      <c r="C8" s="15">
        <v>1937</v>
      </c>
      <c r="D8" s="15">
        <v>2468</v>
      </c>
      <c r="E8" s="15">
        <v>681</v>
      </c>
      <c r="F8" s="15">
        <v>4381</v>
      </c>
      <c r="G8" s="15">
        <v>1675</v>
      </c>
      <c r="H8" s="15">
        <v>535</v>
      </c>
      <c r="I8" s="15">
        <v>651</v>
      </c>
      <c r="J8" s="15">
        <v>7994</v>
      </c>
      <c r="K8" s="15">
        <v>76670</v>
      </c>
      <c r="L8" s="15">
        <v>7019</v>
      </c>
      <c r="M8" s="15">
        <v>960</v>
      </c>
      <c r="N8" s="15">
        <v>2448</v>
      </c>
      <c r="O8" s="15">
        <v>126</v>
      </c>
      <c r="P8" s="15">
        <v>6022</v>
      </c>
      <c r="Q8" s="12">
        <f t="shared" si="0"/>
        <v>113567</v>
      </c>
      <c r="R8" s="12">
        <v>2147</v>
      </c>
      <c r="S8" s="12">
        <v>2815</v>
      </c>
      <c r="T8" s="12">
        <v>192399</v>
      </c>
      <c r="U8" s="12">
        <v>1111011</v>
      </c>
      <c r="V8" s="12">
        <v>7169435</v>
      </c>
    </row>
    <row r="9" spans="1:22" x14ac:dyDescent="0.2">
      <c r="B9" s="1">
        <v>2003</v>
      </c>
      <c r="C9" s="15">
        <v>2141</v>
      </c>
      <c r="D9" s="15">
        <v>2571</v>
      </c>
      <c r="E9" s="15">
        <v>724</v>
      </c>
      <c r="F9" s="15">
        <v>5090</v>
      </c>
      <c r="G9" s="15">
        <v>1764</v>
      </c>
      <c r="H9" s="15">
        <v>511</v>
      </c>
      <c r="I9" s="15">
        <v>652</v>
      </c>
      <c r="J9" s="15">
        <v>8927</v>
      </c>
      <c r="K9" s="15">
        <v>78043</v>
      </c>
      <c r="L9" s="15">
        <v>7788</v>
      </c>
      <c r="M9" s="15">
        <v>1017</v>
      </c>
      <c r="N9" s="15">
        <v>2718</v>
      </c>
      <c r="O9" s="15">
        <v>123</v>
      </c>
      <c r="P9" s="15">
        <v>6733</v>
      </c>
      <c r="Q9" s="12">
        <f t="shared" si="0"/>
        <v>118802</v>
      </c>
      <c r="R9" s="12">
        <v>2237</v>
      </c>
      <c r="S9" s="12">
        <v>2934</v>
      </c>
      <c r="T9" s="12">
        <v>198557</v>
      </c>
      <c r="U9" s="12">
        <v>1128535</v>
      </c>
      <c r="V9" s="12">
        <v>7276620</v>
      </c>
    </row>
    <row r="10" spans="1:22" x14ac:dyDescent="0.2">
      <c r="B10" s="1">
        <v>2004</v>
      </c>
      <c r="C10" s="15">
        <v>2280</v>
      </c>
      <c r="D10" s="15">
        <v>2584</v>
      </c>
      <c r="E10" s="15">
        <v>725</v>
      </c>
      <c r="F10" s="15">
        <v>4945</v>
      </c>
      <c r="G10" s="15">
        <v>1862</v>
      </c>
      <c r="H10" s="15">
        <v>545</v>
      </c>
      <c r="I10" s="15">
        <v>634</v>
      </c>
      <c r="J10" s="15">
        <v>9172</v>
      </c>
      <c r="K10" s="15">
        <v>78093</v>
      </c>
      <c r="L10" s="15">
        <v>7445</v>
      </c>
      <c r="M10" s="15">
        <v>1056</v>
      </c>
      <c r="N10" s="15">
        <v>2883</v>
      </c>
      <c r="O10" s="15">
        <v>122</v>
      </c>
      <c r="P10" s="15">
        <v>6776</v>
      </c>
      <c r="Q10" s="12">
        <f t="shared" si="0"/>
        <v>119122</v>
      </c>
      <c r="R10" s="12">
        <v>2214</v>
      </c>
      <c r="S10" s="12">
        <v>2834</v>
      </c>
      <c r="T10" s="12">
        <v>199494</v>
      </c>
      <c r="U10" s="12">
        <v>1134633</v>
      </c>
      <c r="V10" s="12">
        <v>7301009</v>
      </c>
    </row>
    <row r="11" spans="1:22" x14ac:dyDescent="0.2">
      <c r="B11" s="1">
        <v>2005</v>
      </c>
      <c r="C11" s="15">
        <v>2390</v>
      </c>
      <c r="D11" s="15">
        <v>2654</v>
      </c>
      <c r="E11" s="15">
        <v>734</v>
      </c>
      <c r="F11" s="15">
        <v>5423</v>
      </c>
      <c r="G11" s="15">
        <v>1905</v>
      </c>
      <c r="H11" s="15">
        <v>569</v>
      </c>
      <c r="I11" s="15">
        <v>637</v>
      </c>
      <c r="J11" s="15">
        <v>9835</v>
      </c>
      <c r="K11" s="15">
        <v>78756</v>
      </c>
      <c r="L11" s="15">
        <v>7909</v>
      </c>
      <c r="M11" s="15">
        <v>1064</v>
      </c>
      <c r="N11" s="15">
        <v>3103</v>
      </c>
      <c r="O11" s="15">
        <v>123</v>
      </c>
      <c r="P11" s="15">
        <v>7239</v>
      </c>
      <c r="Q11" s="12">
        <f t="shared" si="0"/>
        <v>122341</v>
      </c>
      <c r="R11" s="12">
        <v>2187</v>
      </c>
      <c r="S11" s="12">
        <v>2885</v>
      </c>
      <c r="T11" s="12">
        <v>205160</v>
      </c>
      <c r="U11" s="12">
        <v>1145356</v>
      </c>
      <c r="V11" s="12">
        <v>7332267</v>
      </c>
    </row>
    <row r="12" spans="1:22" x14ac:dyDescent="0.2">
      <c r="B12" s="1">
        <v>2006</v>
      </c>
      <c r="C12" s="15">
        <v>2569</v>
      </c>
      <c r="D12" s="15">
        <v>2731</v>
      </c>
      <c r="E12" s="15">
        <v>741</v>
      </c>
      <c r="F12" s="15">
        <v>5915</v>
      </c>
      <c r="G12" s="15">
        <v>1982</v>
      </c>
      <c r="H12" s="15">
        <v>569</v>
      </c>
      <c r="I12" s="15">
        <v>639</v>
      </c>
      <c r="J12" s="15">
        <v>10310</v>
      </c>
      <c r="K12" s="15">
        <v>80057</v>
      </c>
      <c r="L12" s="15">
        <v>8548</v>
      </c>
      <c r="M12" s="15">
        <v>1079</v>
      </c>
      <c r="N12" s="15">
        <v>3377</v>
      </c>
      <c r="O12" s="15">
        <v>126</v>
      </c>
      <c r="P12" s="15">
        <v>7881</v>
      </c>
      <c r="Q12" s="12">
        <f t="shared" si="0"/>
        <v>126524</v>
      </c>
      <c r="R12" s="12">
        <v>2189</v>
      </c>
      <c r="S12" s="12">
        <v>2949</v>
      </c>
      <c r="T12" s="12">
        <v>212678</v>
      </c>
      <c r="U12" s="12">
        <v>1172276</v>
      </c>
      <c r="V12" s="12">
        <v>7484392</v>
      </c>
    </row>
    <row r="13" spans="1:22" x14ac:dyDescent="0.2">
      <c r="B13" s="1">
        <v>2007</v>
      </c>
      <c r="C13" s="15">
        <v>2728</v>
      </c>
      <c r="D13" s="15">
        <v>2781</v>
      </c>
      <c r="E13" s="15">
        <v>724</v>
      </c>
      <c r="F13" s="15">
        <v>6288</v>
      </c>
      <c r="G13" s="15">
        <v>2070</v>
      </c>
      <c r="H13" s="15">
        <v>574</v>
      </c>
      <c r="I13" s="15">
        <v>633</v>
      </c>
      <c r="J13" s="15">
        <v>10736</v>
      </c>
      <c r="K13" s="15">
        <v>79378</v>
      </c>
      <c r="L13" s="15">
        <v>8949</v>
      </c>
      <c r="M13" s="15">
        <v>1105</v>
      </c>
      <c r="N13" s="15">
        <v>3614</v>
      </c>
      <c r="O13" s="15">
        <v>117</v>
      </c>
      <c r="P13" s="15">
        <v>8170</v>
      </c>
      <c r="Q13" s="12">
        <f t="shared" si="0"/>
        <v>127867</v>
      </c>
      <c r="R13" s="12">
        <v>2219</v>
      </c>
      <c r="S13" s="12">
        <v>2947</v>
      </c>
      <c r="T13" s="12">
        <v>216036</v>
      </c>
      <c r="U13" s="12">
        <v>1179308</v>
      </c>
      <c r="V13" s="12">
        <v>7531826</v>
      </c>
    </row>
    <row r="14" spans="1:22" x14ac:dyDescent="0.2">
      <c r="B14" s="1">
        <v>2008</v>
      </c>
      <c r="C14" s="15">
        <v>2938</v>
      </c>
      <c r="D14" s="15">
        <v>2926</v>
      </c>
      <c r="E14" s="15">
        <v>742</v>
      </c>
      <c r="F14" s="15">
        <v>6830</v>
      </c>
      <c r="G14" s="15">
        <v>2175</v>
      </c>
      <c r="H14" s="15">
        <v>585</v>
      </c>
      <c r="I14" s="15">
        <v>642</v>
      </c>
      <c r="J14" s="15">
        <v>11387</v>
      </c>
      <c r="K14" s="15">
        <v>80755</v>
      </c>
      <c r="L14" s="15">
        <v>9809</v>
      </c>
      <c r="M14" s="15">
        <v>1133</v>
      </c>
      <c r="N14" s="15">
        <v>3823</v>
      </c>
      <c r="O14" s="15">
        <v>112</v>
      </c>
      <c r="P14" s="15">
        <v>8658</v>
      </c>
      <c r="Q14" s="12">
        <f t="shared" si="0"/>
        <v>132515</v>
      </c>
      <c r="R14" s="12">
        <v>2255</v>
      </c>
      <c r="S14" s="12">
        <v>3019</v>
      </c>
      <c r="T14" s="12">
        <v>223920</v>
      </c>
      <c r="U14" s="12">
        <v>1196446</v>
      </c>
      <c r="V14" s="12">
        <v>7632925</v>
      </c>
    </row>
    <row r="15" spans="1:22" x14ac:dyDescent="0.2">
      <c r="B15" s="1">
        <v>2009</v>
      </c>
      <c r="C15" s="12">
        <v>3177</v>
      </c>
      <c r="D15" s="12">
        <v>2990</v>
      </c>
      <c r="E15" s="12">
        <v>745</v>
      </c>
      <c r="F15" s="12">
        <v>7463</v>
      </c>
      <c r="G15" s="12">
        <v>2264</v>
      </c>
      <c r="H15" s="12">
        <v>567</v>
      </c>
      <c r="I15" s="12">
        <v>674</v>
      </c>
      <c r="J15" s="12">
        <v>12455</v>
      </c>
      <c r="K15" s="12">
        <v>82148</v>
      </c>
      <c r="L15" s="12">
        <v>10402</v>
      </c>
      <c r="M15" s="12">
        <v>1151</v>
      </c>
      <c r="N15" s="12">
        <v>4081</v>
      </c>
      <c r="O15" s="12">
        <v>118</v>
      </c>
      <c r="P15" s="12">
        <v>9115</v>
      </c>
      <c r="Q15" s="12">
        <f t="shared" si="0"/>
        <v>137350</v>
      </c>
      <c r="R15" s="12">
        <v>2286</v>
      </c>
      <c r="S15" s="12">
        <v>3093</v>
      </c>
      <c r="T15" s="12">
        <v>232296</v>
      </c>
      <c r="U15" s="12">
        <v>1224795</v>
      </c>
      <c r="V15" s="12">
        <v>7782904</v>
      </c>
    </row>
    <row r="16" spans="1:22" x14ac:dyDescent="0.2">
      <c r="B16" s="1">
        <v>2010</v>
      </c>
      <c r="C16" s="12">
        <v>3405</v>
      </c>
      <c r="D16" s="12">
        <v>3102</v>
      </c>
      <c r="E16" s="12">
        <v>748</v>
      </c>
      <c r="F16" s="12">
        <v>8161</v>
      </c>
      <c r="G16" s="12">
        <v>2351</v>
      </c>
      <c r="H16" s="12">
        <v>603</v>
      </c>
      <c r="I16" s="12">
        <v>664</v>
      </c>
      <c r="J16" s="12">
        <v>13164</v>
      </c>
      <c r="K16" s="12">
        <v>83984</v>
      </c>
      <c r="L16" s="12">
        <v>11127</v>
      </c>
      <c r="M16" s="12">
        <v>1182</v>
      </c>
      <c r="N16" s="12">
        <v>4271</v>
      </c>
      <c r="O16" s="12">
        <v>115</v>
      </c>
      <c r="P16" s="12">
        <v>9619</v>
      </c>
      <c r="Q16" s="12">
        <f t="shared" si="0"/>
        <v>142496</v>
      </c>
      <c r="R16" s="12">
        <v>2356</v>
      </c>
      <c r="S16" s="12">
        <v>3128</v>
      </c>
      <c r="T16" s="12">
        <v>240953</v>
      </c>
      <c r="U16" s="12">
        <v>1251367</v>
      </c>
      <c r="V16" s="12">
        <v>7931164</v>
      </c>
    </row>
    <row r="17" spans="2:22" x14ac:dyDescent="0.2">
      <c r="B17" s="1">
        <v>2011</v>
      </c>
      <c r="C17" s="12">
        <v>3630</v>
      </c>
      <c r="D17" s="12">
        <v>3221</v>
      </c>
      <c r="E17" s="12">
        <v>768</v>
      </c>
      <c r="F17" s="12">
        <v>8828</v>
      </c>
      <c r="G17" s="12">
        <v>2469</v>
      </c>
      <c r="H17" s="12">
        <v>641</v>
      </c>
      <c r="I17" s="12">
        <v>672</v>
      </c>
      <c r="J17" s="12">
        <v>13949</v>
      </c>
      <c r="K17" s="12">
        <v>86039</v>
      </c>
      <c r="L17" s="12">
        <v>11857</v>
      </c>
      <c r="M17" s="12">
        <v>1232</v>
      </c>
      <c r="N17" s="12">
        <v>4427</v>
      </c>
      <c r="O17" s="12">
        <v>119</v>
      </c>
      <c r="P17" s="12">
        <v>10083</v>
      </c>
      <c r="Q17" s="12">
        <f t="shared" si="0"/>
        <v>147935</v>
      </c>
      <c r="R17" s="12">
        <v>2402</v>
      </c>
      <c r="S17" s="12">
        <v>3231</v>
      </c>
      <c r="T17" s="12">
        <v>249836</v>
      </c>
      <c r="U17" s="12">
        <v>1281038</v>
      </c>
      <c r="V17" s="12">
        <v>8093557</v>
      </c>
    </row>
    <row r="18" spans="2:22" x14ac:dyDescent="0.2">
      <c r="B18" s="1">
        <v>2012</v>
      </c>
      <c r="C18" s="12">
        <v>3821</v>
      </c>
      <c r="D18" s="12">
        <v>3327</v>
      </c>
      <c r="E18" s="12">
        <v>787</v>
      </c>
      <c r="F18" s="12">
        <v>9415</v>
      </c>
      <c r="G18" s="12">
        <v>2567</v>
      </c>
      <c r="H18" s="12">
        <v>642</v>
      </c>
      <c r="I18" s="12">
        <v>689</v>
      </c>
      <c r="J18" s="12">
        <v>14765</v>
      </c>
      <c r="K18" s="12">
        <v>87585</v>
      </c>
      <c r="L18" s="12">
        <v>12627</v>
      </c>
      <c r="M18" s="12">
        <v>1241</v>
      </c>
      <c r="N18" s="12">
        <v>4583</v>
      </c>
      <c r="O18" s="12">
        <v>114</v>
      </c>
      <c r="P18" s="12">
        <v>10625</v>
      </c>
      <c r="Q18" s="12">
        <f t="shared" si="0"/>
        <v>152788</v>
      </c>
      <c r="R18" s="12">
        <v>2427</v>
      </c>
      <c r="S18" s="12">
        <v>3325</v>
      </c>
      <c r="T18" s="12">
        <v>258030</v>
      </c>
      <c r="U18" s="12">
        <v>1302612</v>
      </c>
      <c r="V18" s="12">
        <v>8222196</v>
      </c>
    </row>
    <row r="19" spans="2:22" x14ac:dyDescent="0.2">
      <c r="B19" s="1">
        <v>2013</v>
      </c>
      <c r="C19" s="12">
        <v>4010</v>
      </c>
      <c r="D19" s="12">
        <v>3456</v>
      </c>
      <c r="E19" s="12">
        <v>821</v>
      </c>
      <c r="F19" s="12">
        <v>10384</v>
      </c>
      <c r="G19" s="12">
        <v>2688</v>
      </c>
      <c r="H19" s="12">
        <v>662</v>
      </c>
      <c r="I19" s="12">
        <v>677</v>
      </c>
      <c r="J19" s="12">
        <v>15574</v>
      </c>
      <c r="K19" s="12">
        <v>89742</v>
      </c>
      <c r="L19" s="12">
        <v>13887</v>
      </c>
      <c r="M19" s="12">
        <v>1266</v>
      </c>
      <c r="N19" s="12">
        <v>4709</v>
      </c>
      <c r="O19" s="12">
        <v>120</v>
      </c>
      <c r="P19" s="12">
        <v>11179</v>
      </c>
      <c r="Q19" s="12">
        <f t="shared" si="0"/>
        <v>159175</v>
      </c>
      <c r="R19" s="12">
        <v>2443</v>
      </c>
      <c r="S19" s="12">
        <v>3382</v>
      </c>
      <c r="T19" s="12">
        <v>265911</v>
      </c>
      <c r="U19" s="12">
        <v>1320700</v>
      </c>
      <c r="V19" s="12">
        <v>8335861</v>
      </c>
    </row>
    <row r="20" spans="2:22" x14ac:dyDescent="0.2">
      <c r="B20" s="1">
        <v>2014</v>
      </c>
      <c r="C20" s="12">
        <v>4192</v>
      </c>
      <c r="D20" s="12">
        <v>3509</v>
      </c>
      <c r="E20" s="12">
        <v>741</v>
      </c>
      <c r="F20" s="12">
        <v>10258</v>
      </c>
      <c r="G20" s="12">
        <v>2687</v>
      </c>
      <c r="H20" s="12">
        <v>667</v>
      </c>
      <c r="I20" s="12">
        <v>682</v>
      </c>
      <c r="J20" s="12">
        <v>15545</v>
      </c>
      <c r="K20" s="12">
        <v>91966</v>
      </c>
      <c r="L20" s="12">
        <v>10830</v>
      </c>
      <c r="M20" s="12">
        <v>1280</v>
      </c>
      <c r="N20" s="12">
        <v>4941</v>
      </c>
      <c r="O20" s="12">
        <v>116</v>
      </c>
      <c r="P20" s="12">
        <v>10821</v>
      </c>
      <c r="Q20" s="12">
        <f t="shared" si="0"/>
        <v>158235</v>
      </c>
      <c r="R20" s="12">
        <v>2454</v>
      </c>
      <c r="S20" s="12">
        <v>3245</v>
      </c>
      <c r="T20" s="12">
        <v>261362</v>
      </c>
      <c r="U20" s="12">
        <v>1337288</v>
      </c>
      <c r="V20" s="12">
        <v>8442427</v>
      </c>
    </row>
    <row r="21" spans="2:22" x14ac:dyDescent="0.2">
      <c r="B21" s="1">
        <v>2015</v>
      </c>
      <c r="C21" s="12">
        <v>4366</v>
      </c>
      <c r="D21" s="12">
        <v>3629</v>
      </c>
      <c r="E21" s="12">
        <v>738</v>
      </c>
      <c r="F21" s="12">
        <v>10477</v>
      </c>
      <c r="G21" s="12">
        <v>2699</v>
      </c>
      <c r="H21" s="12">
        <v>670</v>
      </c>
      <c r="I21" s="12">
        <v>682</v>
      </c>
      <c r="J21" s="12">
        <v>16288</v>
      </c>
      <c r="K21" s="12">
        <v>94035</v>
      </c>
      <c r="L21" s="12">
        <v>11573</v>
      </c>
      <c r="M21" s="12">
        <v>1299</v>
      </c>
      <c r="N21" s="12">
        <v>5161</v>
      </c>
      <c r="O21" s="12">
        <v>115</v>
      </c>
      <c r="P21" s="12">
        <v>11173</v>
      </c>
      <c r="Q21" s="12">
        <f t="shared" si="0"/>
        <v>162905</v>
      </c>
      <c r="R21" s="12">
        <v>2451</v>
      </c>
      <c r="S21" s="12">
        <v>3304</v>
      </c>
      <c r="T21" s="12">
        <v>267827</v>
      </c>
      <c r="U21" s="12">
        <v>1360703</v>
      </c>
      <c r="V21" s="12">
        <v>8573985</v>
      </c>
    </row>
    <row r="28" spans="2:22" x14ac:dyDescent="0.2">
      <c r="Q28" s="4"/>
      <c r="R28" s="4"/>
      <c r="S28" s="4"/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</sheetData>
  <phoneticPr fontId="3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M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4.5703125" customWidth="1"/>
    <col min="17" max="17" width="18.5703125" bestFit="1" customWidth="1"/>
    <col min="18" max="18" width="13.85546875" customWidth="1"/>
    <col min="19" max="19" width="13.140625" customWidth="1"/>
  </cols>
  <sheetData>
    <row r="1" spans="1:22" x14ac:dyDescent="0.2">
      <c r="A1" s="17" t="s">
        <v>43</v>
      </c>
    </row>
    <row r="2" spans="1:22" x14ac:dyDescent="0.2">
      <c r="A2" s="8" t="s">
        <v>20</v>
      </c>
    </row>
    <row r="3" spans="1:22" ht="38.25" x14ac:dyDescent="0.2">
      <c r="A3" s="9" t="s">
        <v>54</v>
      </c>
      <c r="C3" s="16"/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6">
        <f>'Población&gt;65 años'!C6/'Población Total'!C6*100</f>
        <v>7.7694119820776937</v>
      </c>
      <c r="D6" s="6">
        <f>'Población&gt;65 años'!D6/'Población Total'!D6*100</f>
        <v>13.365842194935668</v>
      </c>
      <c r="E6" s="6">
        <f>'Población&gt;65 años'!E6/'Población Total'!E6*100</f>
        <v>15.987229862475441</v>
      </c>
      <c r="F6" s="6">
        <f>'Población&gt;65 años'!F6/'Población Total'!F6*100</f>
        <v>11.681892128644725</v>
      </c>
      <c r="G6" s="6">
        <f>'Población&gt;65 años'!G6/'Población Total'!G6*100</f>
        <v>11.73036093418259</v>
      </c>
      <c r="H6" s="6">
        <f>'Población&gt;65 años'!H6/'Población Total'!H6*100</f>
        <v>16.716616716616716</v>
      </c>
      <c r="I6" s="6">
        <f>'Población&gt;65 años'!I6/'Población Total'!I6*100</f>
        <v>19.526248399487837</v>
      </c>
      <c r="J6" s="6">
        <f>'Población&gt;65 años'!J6/'Población Total'!J6*100</f>
        <v>14.390366072546644</v>
      </c>
      <c r="K6" s="6">
        <f>'Población&gt;65 años'!K6/'Población Total'!K6*100</f>
        <v>13.917018614844846</v>
      </c>
      <c r="L6" s="6">
        <f>'Población&gt;65 años'!L6/'Población Total'!L6*100</f>
        <v>14.413533117007063</v>
      </c>
      <c r="M6" s="6">
        <f>'Población&gt;65 años'!M6/'Población Total'!M6*100</f>
        <v>13.84685230024213</v>
      </c>
      <c r="N6" s="6">
        <f>'Población&gt;65 años'!N6/'Población Total'!N6*100</f>
        <v>9.2665769247470582</v>
      </c>
      <c r="O6" s="6">
        <f>'Población&gt;65 años'!O6/'Población Total'!O6*100</f>
        <v>19.642857142857142</v>
      </c>
      <c r="P6" s="6">
        <f>'Población&gt;65 años'!P6/'Población Total'!P6*100</f>
        <v>12.831569002688889</v>
      </c>
      <c r="Q6" s="6">
        <f>'Población&gt;65 años'!Q6/'Población Total'!Q6*100</f>
        <v>13.518335438518017</v>
      </c>
      <c r="R6" s="6">
        <f>'Población&gt;65 años'!R6/'Población Total'!R6*100</f>
        <v>16.691981773123352</v>
      </c>
      <c r="S6" s="6">
        <f>'Población&gt;65 años'!S6/'Población Total'!S6*100</f>
        <v>14.998880680546229</v>
      </c>
      <c r="T6" s="6">
        <f>'Población&gt;65 años'!T6/'Población Total'!T6*100</f>
        <v>14.06184144986398</v>
      </c>
      <c r="U6" s="6">
        <f>'Población&gt;65 años'!U6/'Población Total'!U6*100</f>
        <v>14.248795512620346</v>
      </c>
      <c r="V6" s="6">
        <f>'Población&gt;65 años'!V6/'Población Total'!V6*100</f>
        <v>16.894267046250565</v>
      </c>
    </row>
    <row r="7" spans="1:22" x14ac:dyDescent="0.2">
      <c r="B7" s="1">
        <v>2001</v>
      </c>
      <c r="C7" s="6">
        <f>'Población&gt;65 años'!C7/'Población Total'!C7*100</f>
        <v>7.9544451311026751</v>
      </c>
      <c r="D7" s="6">
        <f>'Población&gt;65 años'!D7/'Población Total'!D7*100</f>
        <v>13.534995425434584</v>
      </c>
      <c r="E7" s="6">
        <f>'Población&gt;65 años'!E7/'Población Total'!E7*100</f>
        <v>16.662594673833375</v>
      </c>
      <c r="F7" s="6">
        <f>'Población&gt;65 años'!F7/'Población Total'!F7*100</f>
        <v>12.212057096879935</v>
      </c>
      <c r="G7" s="6">
        <f>'Población&gt;65 años'!G7/'Población Total'!G7*100</f>
        <v>11.889045464659201</v>
      </c>
      <c r="H7" s="6">
        <f>'Población&gt;65 años'!H7/'Población Total'!H7*100</f>
        <v>17.50663129973475</v>
      </c>
      <c r="I7" s="6">
        <f>'Población&gt;65 años'!I7/'Población Total'!I7*100</f>
        <v>20.152574698029245</v>
      </c>
      <c r="J7" s="6">
        <f>'Población&gt;65 años'!J7/'Población Total'!J7*100</f>
        <v>14.80413027475479</v>
      </c>
      <c r="K7" s="6">
        <f>'Población&gt;65 años'!K7/'Población Total'!K7*100</f>
        <v>14.225946122008883</v>
      </c>
      <c r="L7" s="6">
        <f>'Población&gt;65 años'!L7/'Población Total'!L7*100</f>
        <v>14.63087548333743</v>
      </c>
      <c r="M7" s="6">
        <f>'Población&gt;65 años'!M7/'Población Total'!M7*100</f>
        <v>14.136205065979068</v>
      </c>
      <c r="N7" s="6">
        <f>'Población&gt;65 años'!N7/'Población Total'!N7*100</f>
        <v>9.3708718626155871</v>
      </c>
      <c r="O7" s="6">
        <f>'Población&gt;65 años'!O7/'Población Total'!O7*100</f>
        <v>20.226537216828479</v>
      </c>
      <c r="P7" s="6">
        <f>'Población&gt;65 años'!P7/'Población Total'!P7*100</f>
        <v>12.961731593790843</v>
      </c>
      <c r="Q7" s="6">
        <f>'Población&gt;65 años'!Q7/'Población Total'!Q7*100</f>
        <v>13.805357641799384</v>
      </c>
      <c r="R7" s="6">
        <f>'Población&gt;65 años'!R7/'Población Total'!R7*100</f>
        <v>16.823029428273596</v>
      </c>
      <c r="S7" s="6">
        <f>'Población&gt;65 años'!S7/'Población Total'!S7*100</f>
        <v>15.223913768196468</v>
      </c>
      <c r="T7" s="6">
        <f>'Población&gt;65 años'!T7/'Población Total'!T7*100</f>
        <v>14.350964491952329</v>
      </c>
      <c r="U7" s="6">
        <f>'Población&gt;65 años'!U7/'Población Total'!U7*100</f>
        <v>14.726090118163665</v>
      </c>
      <c r="V7" s="6">
        <f>'Población&gt;65 años'!V7/'Población Total'!V7*100</f>
        <v>17.115985777410003</v>
      </c>
    </row>
    <row r="8" spans="1:22" x14ac:dyDescent="0.2">
      <c r="B8" s="1">
        <v>2002</v>
      </c>
      <c r="C8" s="6">
        <f>'Población&gt;65 años'!C8/'Población Total'!C8*100</f>
        <v>8.1475561537814425</v>
      </c>
      <c r="D8" s="6">
        <f>'Población&gt;65 años'!D8/'Población Total'!D8*100</f>
        <v>13.756200880664398</v>
      </c>
      <c r="E8" s="6">
        <f>'Población&gt;65 años'!E8/'Población Total'!E8*100</f>
        <v>16.577409931840311</v>
      </c>
      <c r="F8" s="6">
        <f>'Población&gt;65 años'!F8/'Población Total'!F8*100</f>
        <v>12.187726033494686</v>
      </c>
      <c r="G8" s="6">
        <f>'Población&gt;65 años'!G8/'Población Total'!G8*100</f>
        <v>12.050359712230216</v>
      </c>
      <c r="H8" s="6">
        <f>'Población&gt;65 años'!H8/'Población Total'!H8*100</f>
        <v>17.959046659953003</v>
      </c>
      <c r="I8" s="6">
        <f>'Población&gt;65 años'!I8/'Población Total'!I8*100</f>
        <v>20.752311125278929</v>
      </c>
      <c r="J8" s="6">
        <f>'Población&gt;65 años'!J8/'Población Total'!J8*100</f>
        <v>15.006570302233902</v>
      </c>
      <c r="K8" s="6">
        <f>'Población&gt;65 años'!K8/'Población Total'!K8*100</f>
        <v>14.312489032754264</v>
      </c>
      <c r="L8" s="6">
        <f>'Población&gt;65 años'!L8/'Población Total'!L8*100</f>
        <v>14.756648796383894</v>
      </c>
      <c r="M8" s="6">
        <f>'Población&gt;65 años'!M8/'Población Total'!M8*100</f>
        <v>14.545454545454545</v>
      </c>
      <c r="N8" s="6">
        <f>'Población&gt;65 años'!N8/'Población Total'!N8*100</f>
        <v>9.5319679152713963</v>
      </c>
      <c r="O8" s="6">
        <f>'Población&gt;65 años'!O8/'Población Total'!O8*100</f>
        <v>20.063694267515924</v>
      </c>
      <c r="P8" s="6">
        <f>'Población&gt;65 años'!P8/'Población Total'!P8*100</f>
        <v>12.899770794507637</v>
      </c>
      <c r="Q8" s="6">
        <f>'Población&gt;65 años'!Q8/'Población Total'!Q8*100</f>
        <v>13.885210765632431</v>
      </c>
      <c r="R8" s="6">
        <f>'Población&gt;65 años'!R8/'Población Total'!R8*100</f>
        <v>17.123943212633595</v>
      </c>
      <c r="S8" s="6">
        <f>'Población&gt;65 años'!S8/'Población Total'!S8*100</f>
        <v>15.420432758148452</v>
      </c>
      <c r="T8" s="6">
        <f>'Población&gt;65 años'!T8/'Población Total'!T8*100</f>
        <v>14.465981458786024</v>
      </c>
      <c r="U8" s="6">
        <f>'Población&gt;65 años'!U8/'Población Total'!U8*100</f>
        <v>14.856202476668907</v>
      </c>
      <c r="V8" s="6">
        <f>'Población&gt;65 años'!V8/'Población Total'!V8*100</f>
        <v>17.136225901269203</v>
      </c>
    </row>
    <row r="9" spans="1:22" x14ac:dyDescent="0.2">
      <c r="B9" s="1">
        <v>2003</v>
      </c>
      <c r="C9" s="6">
        <f>'Población&gt;65 años'!C9/'Población Total'!C9*100</f>
        <v>8.4288020156686745</v>
      </c>
      <c r="D9" s="6">
        <f>'Población&gt;65 años'!D9/'Población Total'!D9*100</f>
        <v>13.677714528914189</v>
      </c>
      <c r="E9" s="6">
        <f>'Población&gt;65 años'!E9/'Población Total'!E9*100</f>
        <v>16.959475286952447</v>
      </c>
      <c r="F9" s="6">
        <f>'Población&gt;65 años'!F9/'Población Total'!F9*100</f>
        <v>12.70467252396166</v>
      </c>
      <c r="G9" s="6">
        <f>'Población&gt;65 años'!G9/'Población Total'!G9*100</f>
        <v>11.932625312859365</v>
      </c>
      <c r="H9" s="6">
        <f>'Población&gt;65 años'!H9/'Población Total'!H9*100</f>
        <v>17.369136641740312</v>
      </c>
      <c r="I9" s="6">
        <f>'Población&gt;65 años'!I9/'Población Total'!I9*100</f>
        <v>20.587306599305336</v>
      </c>
      <c r="J9" s="6">
        <f>'Población&gt;65 años'!J9/'Población Total'!J9*100</f>
        <v>15.624945303064781</v>
      </c>
      <c r="K9" s="6">
        <f>'Población&gt;65 años'!K9/'Población Total'!K9*100</f>
        <v>14.264720666051305</v>
      </c>
      <c r="L9" s="6">
        <f>'Población&gt;65 años'!L9/'Población Total'!L9*100</f>
        <v>14.922684856962196</v>
      </c>
      <c r="M9" s="6">
        <f>'Población&gt;65 años'!M9/'Población Total'!M9*100</f>
        <v>14.654178674351584</v>
      </c>
      <c r="N9" s="6">
        <f>'Población&gt;65 años'!N9/'Población Total'!N9*100</f>
        <v>9.704716677973364</v>
      </c>
      <c r="O9" s="6">
        <f>'Población&gt;65 años'!O9/'Población Total'!O9*100</f>
        <v>19.71153846153846</v>
      </c>
      <c r="P9" s="6">
        <f>'Población&gt;65 años'!P9/'Población Total'!P9*100</f>
        <v>13.293451005942861</v>
      </c>
      <c r="Q9" s="6">
        <f>'Población&gt;65 años'!Q9/'Población Total'!Q9*100</f>
        <v>13.94275118241459</v>
      </c>
      <c r="R9" s="6">
        <f>'Población&gt;65 años'!R9/'Población Total'!R9*100</f>
        <v>17.560248057147344</v>
      </c>
      <c r="S9" s="6">
        <f>'Población&gt;65 años'!S9/'Población Total'!S9*100</f>
        <v>15.27091032113673</v>
      </c>
      <c r="T9" s="6">
        <f>'Población&gt;65 años'!T9/'Población Total'!T9*100</f>
        <v>14.441664424063017</v>
      </c>
      <c r="U9" s="6">
        <f>'Población&gt;65 años'!U9/'Población Total'!U9*100</f>
        <v>14.835776921005914</v>
      </c>
      <c r="V9" s="6">
        <f>'Población&gt;65 años'!V9/'Población Total'!V9*100</f>
        <v>17.034457237042322</v>
      </c>
    </row>
    <row r="10" spans="1:22" x14ac:dyDescent="0.2">
      <c r="B10" s="1">
        <v>2004</v>
      </c>
      <c r="C10" s="6">
        <f>'Población&gt;65 años'!C10/'Población Total'!C10*100</f>
        <v>8.5189059931250934</v>
      </c>
      <c r="D10" s="6">
        <f>'Población&gt;65 años'!D10/'Población Total'!D10*100</f>
        <v>13.3719726764645</v>
      </c>
      <c r="E10" s="6">
        <f>'Población&gt;65 años'!E10/'Población Total'!E10*100</f>
        <v>17.082940622054664</v>
      </c>
      <c r="F10" s="6">
        <f>'Población&gt;65 años'!F10/'Población Total'!F10*100</f>
        <v>11.652567335108515</v>
      </c>
      <c r="G10" s="6">
        <f>'Población&gt;65 años'!G10/'Población Total'!G10*100</f>
        <v>11.994331357897449</v>
      </c>
      <c r="H10" s="6">
        <f>'Población&gt;65 años'!H10/'Población Total'!H10*100</f>
        <v>17.428845538855136</v>
      </c>
      <c r="I10" s="6">
        <f>'Población&gt;65 años'!I10/'Población Total'!I10*100</f>
        <v>19.831091648420394</v>
      </c>
      <c r="J10" s="6">
        <f>'Población&gt;65 años'!J10/'Población Total'!J10*100</f>
        <v>15.557100937971743</v>
      </c>
      <c r="K10" s="6">
        <f>'Población&gt;65 años'!K10/'Población Total'!K10*100</f>
        <v>14.257546131221346</v>
      </c>
      <c r="L10" s="6">
        <f>'Población&gt;65 años'!L10/'Población Total'!L10*100</f>
        <v>14.161261484031728</v>
      </c>
      <c r="M10" s="6">
        <f>'Población&gt;65 años'!M10/'Población Total'!M10*100</f>
        <v>14.73831123517097</v>
      </c>
      <c r="N10" s="6">
        <f>'Población&gt;65 años'!N10/'Población Total'!N10*100</f>
        <v>9.5561669263150915</v>
      </c>
      <c r="O10" s="6">
        <f>'Población&gt;65 años'!O10/'Población Total'!O10*100</f>
        <v>17.96759941089838</v>
      </c>
      <c r="P10" s="6">
        <f>'Población&gt;65 años'!P10/'Población Total'!P10*100</f>
        <v>12.942659586660046</v>
      </c>
      <c r="Q10" s="6">
        <f>'Población&gt;65 años'!Q10/'Población Total'!Q10*100</f>
        <v>13.783360042580517</v>
      </c>
      <c r="R10" s="6">
        <f>'Población&gt;65 años'!R10/'Población Total'!R10*100</f>
        <v>17.245676896712883</v>
      </c>
      <c r="S10" s="6">
        <f>'Población&gt;65 años'!S10/'Población Total'!S10*100</f>
        <v>14.687742938585124</v>
      </c>
      <c r="T10" s="6">
        <f>'Población&gt;65 años'!T10/'Población Total'!T10*100</f>
        <v>14.270722678255272</v>
      </c>
      <c r="U10" s="6">
        <f>'Población&gt;65 años'!U10/'Población Total'!U10*100</f>
        <v>14.759419099896743</v>
      </c>
      <c r="V10" s="6">
        <f>'Población&gt;65 años'!V10/'Población Total'!V10*100</f>
        <v>16.901389898588082</v>
      </c>
    </row>
    <row r="11" spans="1:22" x14ac:dyDescent="0.2">
      <c r="B11" s="1">
        <v>2005</v>
      </c>
      <c r="C11" s="6">
        <f>'Población&gt;65 años'!C11/'Población Total'!C11*100</f>
        <v>8.3833175488442233</v>
      </c>
      <c r="D11" s="6">
        <f>'Población&gt;65 años'!D11/'Población Total'!D11*100</f>
        <v>13.221081996612533</v>
      </c>
      <c r="E11" s="6">
        <f>'Población&gt;65 años'!E11/'Población Total'!E11*100</f>
        <v>17.018316716902387</v>
      </c>
      <c r="F11" s="6">
        <f>'Población&gt;65 años'!F11/'Población Total'!F11*100</f>
        <v>11.870157159742591</v>
      </c>
      <c r="G11" s="6">
        <f>'Población&gt;65 años'!G11/'Población Total'!G11*100</f>
        <v>11.412652767792956</v>
      </c>
      <c r="H11" s="6">
        <f>'Población&gt;65 años'!H11/'Población Total'!H11*100</f>
        <v>17.561728395061728</v>
      </c>
      <c r="I11" s="6">
        <f>'Población&gt;65 años'!I11/'Población Total'!I11*100</f>
        <v>19.379373288713111</v>
      </c>
      <c r="J11" s="6">
        <f>'Población&gt;65 años'!J11/'Población Total'!J11*100</f>
        <v>15.632202177541126</v>
      </c>
      <c r="K11" s="6">
        <f>'Población&gt;65 años'!K11/'Población Total'!K11*100</f>
        <v>14.106722886257428</v>
      </c>
      <c r="L11" s="6">
        <f>'Población&gt;65 años'!L11/'Población Total'!L11*100</f>
        <v>13.914986452725289</v>
      </c>
      <c r="M11" s="6">
        <f>'Población&gt;65 años'!M11/'Población Total'!M11*100</f>
        <v>14.083388484447386</v>
      </c>
      <c r="N11" s="6">
        <f>'Población&gt;65 años'!N11/'Población Total'!N11*100</f>
        <v>9.698087260907613</v>
      </c>
      <c r="O11" s="6">
        <f>'Población&gt;65 años'!O11/'Población Total'!O11*100</f>
        <v>17.596566523605151</v>
      </c>
      <c r="P11" s="6">
        <f>'Población&gt;65 años'!P11/'Población Total'!P11*100</f>
        <v>13.048180392580978</v>
      </c>
      <c r="Q11" s="6">
        <f>'Población&gt;65 años'!Q11/'Población Total'!Q11*100</f>
        <v>13.660685373560971</v>
      </c>
      <c r="R11" s="6">
        <f>'Población&gt;65 años'!R11/'Población Total'!R11*100</f>
        <v>16.806270652424498</v>
      </c>
      <c r="S11" s="6">
        <f>'Población&gt;65 años'!S11/'Población Total'!S11*100</f>
        <v>14.341817458739312</v>
      </c>
      <c r="T11" s="6">
        <f>'Población&gt;65 años'!T11/'Población Total'!T11*100</f>
        <v>14.115778834450593</v>
      </c>
      <c r="U11" s="6">
        <f>'Población&gt;65 años'!U11/'Población Total'!U11*100</f>
        <v>14.59089589427704</v>
      </c>
      <c r="V11" s="6">
        <f>'Población&gt;65 años'!V11/'Población Total'!V11*100</f>
        <v>16.623240448049394</v>
      </c>
    </row>
    <row r="12" spans="1:22" x14ac:dyDescent="0.2">
      <c r="B12" s="1">
        <v>2006</v>
      </c>
      <c r="C12" s="6">
        <f>'Población&gt;65 años'!C12/'Población Total'!C12*100</f>
        <v>8.4838677718701501</v>
      </c>
      <c r="D12" s="6">
        <f>'Población&gt;65 años'!D12/'Población Total'!D12*100</f>
        <v>12.961556715709541</v>
      </c>
      <c r="E12" s="6">
        <f>'Población&gt;65 años'!E12/'Población Total'!E12*100</f>
        <v>17.196565328382455</v>
      </c>
      <c r="F12" s="6">
        <f>'Población&gt;65 años'!F12/'Población Total'!F12*100</f>
        <v>11.759910930852122</v>
      </c>
      <c r="G12" s="6">
        <f>'Población&gt;65 años'!G12/'Población Total'!G12*100</f>
        <v>11.204070096099491</v>
      </c>
      <c r="H12" s="6">
        <f>'Población&gt;65 años'!H12/'Población Total'!H12*100</f>
        <v>16.914387633769323</v>
      </c>
      <c r="I12" s="6">
        <f>'Población&gt;65 años'!I12/'Población Total'!I12*100</f>
        <v>18.882978723404257</v>
      </c>
      <c r="J12" s="6">
        <f>'Población&gt;65 años'!J12/'Población Total'!J12*100</f>
        <v>16.134837790888746</v>
      </c>
      <c r="K12" s="6">
        <f>'Población&gt;65 años'!K12/'Población Total'!K12*100</f>
        <v>14.279802579593351</v>
      </c>
      <c r="L12" s="6">
        <f>'Población&gt;65 años'!L12/'Población Total'!L12*100</f>
        <v>13.979426627635045</v>
      </c>
      <c r="M12" s="6">
        <f>'Población&gt;65 años'!M12/'Población Total'!M12*100</f>
        <v>13.812083973374294</v>
      </c>
      <c r="N12" s="6">
        <f>'Población&gt;65 años'!N12/'Población Total'!N12*100</f>
        <v>9.986101664843126</v>
      </c>
      <c r="O12" s="6">
        <f>'Población&gt;65 años'!O12/'Población Total'!O12*100</f>
        <v>17.82178217821782</v>
      </c>
      <c r="P12" s="6">
        <f>'Población&gt;65 años'!P12/'Población Total'!P12*100</f>
        <v>13.429783753386843</v>
      </c>
      <c r="Q12" s="6">
        <f>'Población&gt;65 años'!Q12/'Población Total'!Q12*100</f>
        <v>13.796216737252095</v>
      </c>
      <c r="R12" s="6">
        <f>'Población&gt;65 años'!R12/'Población Total'!R12*100</f>
        <v>16.578309603150558</v>
      </c>
      <c r="S12" s="6">
        <f>'Población&gt;65 años'!S12/'Población Total'!S12*100</f>
        <v>14.349666682886477</v>
      </c>
      <c r="T12" s="6">
        <f>'Población&gt;65 años'!T12/'Población Total'!T12*100</f>
        <v>14.261372894687611</v>
      </c>
      <c r="U12" s="6">
        <f>'Población&gt;65 años'!U12/'Población Total'!U12*100</f>
        <v>14.698147065225351</v>
      </c>
      <c r="V12" s="6">
        <f>'Población&gt;65 años'!V12/'Población Total'!V12*100</f>
        <v>16.740249226083613</v>
      </c>
    </row>
    <row r="13" spans="1:22" x14ac:dyDescent="0.2">
      <c r="B13" s="1">
        <v>2007</v>
      </c>
      <c r="C13" s="6">
        <f>'Población&gt;65 años'!C13/'Población Total'!C13*100</f>
        <v>8.5560155563919196</v>
      </c>
      <c r="D13" s="6">
        <f>'Población&gt;65 años'!D13/'Población Total'!D13*100</f>
        <v>12.770940484937546</v>
      </c>
      <c r="E13" s="6">
        <f>'Población&gt;65 años'!E13/'Población Total'!E13*100</f>
        <v>16.841125843219356</v>
      </c>
      <c r="F13" s="6">
        <f>'Población&gt;65 años'!F13/'Población Total'!F13*100</f>
        <v>12.042055269356723</v>
      </c>
      <c r="G13" s="6">
        <f>'Población&gt;65 años'!G13/'Población Total'!G13*100</f>
        <v>10.972700768619136</v>
      </c>
      <c r="H13" s="6">
        <f>'Población&gt;65 años'!H13/'Población Total'!H13*100</f>
        <v>16.778719672610347</v>
      </c>
      <c r="I13" s="6">
        <f>'Población&gt;65 años'!I13/'Población Total'!I13*100</f>
        <v>17.932011331444759</v>
      </c>
      <c r="J13" s="6">
        <f>'Población&gt;65 años'!J13/'Población Total'!J13*100</f>
        <v>16.410632671466349</v>
      </c>
      <c r="K13" s="6">
        <f>'Población&gt;65 años'!K13/'Población Total'!K13*100</f>
        <v>14.143073496659241</v>
      </c>
      <c r="L13" s="6">
        <f>'Población&gt;65 años'!L13/'Población Total'!L13*100</f>
        <v>13.920171727227476</v>
      </c>
      <c r="M13" s="6">
        <f>'Población&gt;65 años'!M13/'Población Total'!M13*100</f>
        <v>13.593307909952024</v>
      </c>
      <c r="N13" s="6">
        <f>'Población&gt;65 años'!N13/'Población Total'!N13*100</f>
        <v>10.119280954247634</v>
      </c>
      <c r="O13" s="6">
        <f>'Población&gt;65 años'!O13/'Población Total'!O13*100</f>
        <v>16.619318181818183</v>
      </c>
      <c r="P13" s="6">
        <f>'Población&gt;65 años'!P13/'Población Total'!P13*100</f>
        <v>13.614397600399933</v>
      </c>
      <c r="Q13" s="6">
        <f>'Población&gt;65 años'!Q13/'Población Total'!Q13*100</f>
        <v>13.726881572675703</v>
      </c>
      <c r="R13" s="6">
        <f>'Población&gt;65 años'!R13/'Población Total'!R13*100</f>
        <v>16.675433982114676</v>
      </c>
      <c r="S13" s="6">
        <f>'Población&gt;65 años'!S13/'Población Total'!S13*100</f>
        <v>14.120747484427406</v>
      </c>
      <c r="T13" s="6">
        <f>'Población&gt;65 años'!T13/'Población Total'!T13*100</f>
        <v>14.236093950470602</v>
      </c>
      <c r="U13" s="6">
        <f>'Población&gt;65 años'!U13/'Población Total'!U13*100</f>
        <v>14.632591435084802</v>
      </c>
      <c r="V13" s="6">
        <f>'Población&gt;65 años'!V13/'Población Total'!V13*100</f>
        <v>16.663060162050012</v>
      </c>
    </row>
    <row r="14" spans="1:22" x14ac:dyDescent="0.2">
      <c r="B14" s="1">
        <v>2008</v>
      </c>
      <c r="C14" s="6">
        <f>'Población&gt;65 años'!C14/'Población Total'!C14*100</f>
        <v>8.7526439657997432</v>
      </c>
      <c r="D14" s="6">
        <f>'Población&gt;65 años'!D14/'Población Total'!D14*100</f>
        <v>12.84178187403994</v>
      </c>
      <c r="E14" s="6">
        <f>'Población&gt;65 años'!E14/'Población Total'!E14*100</f>
        <v>17.191844300278035</v>
      </c>
      <c r="F14" s="6">
        <f>'Población&gt;65 años'!F14/'Población Total'!F14*100</f>
        <v>12.205146533238027</v>
      </c>
      <c r="G14" s="6">
        <f>'Población&gt;65 años'!G14/'Población Total'!G14*100</f>
        <v>10.642982971227246</v>
      </c>
      <c r="H14" s="6">
        <f>'Población&gt;65 años'!H14/'Población Total'!H14*100</f>
        <v>16.671416357936732</v>
      </c>
      <c r="I14" s="6">
        <f>'Población&gt;65 años'!I14/'Población Total'!I14*100</f>
        <v>17.710344827586209</v>
      </c>
      <c r="J14" s="6">
        <f>'Población&gt;65 años'!J14/'Población Total'!J14*100</f>
        <v>16.588002214258658</v>
      </c>
      <c r="K14" s="6">
        <f>'Población&gt;65 años'!K14/'Población Total'!K14*100</f>
        <v>14.256408807884938</v>
      </c>
      <c r="L14" s="6">
        <f>'Población&gt;65 años'!L14/'Población Total'!L14*100</f>
        <v>13.925919616110852</v>
      </c>
      <c r="M14" s="6">
        <f>'Población&gt;65 años'!M14/'Población Total'!M14*100</f>
        <v>13.095238095238097</v>
      </c>
      <c r="N14" s="6">
        <f>'Población&gt;65 años'!N14/'Población Total'!N14*100</f>
        <v>10.292098532776956</v>
      </c>
      <c r="O14" s="6">
        <f>'Población&gt;65 años'!O14/'Población Total'!O14*100</f>
        <v>15.469613259668508</v>
      </c>
      <c r="P14" s="6">
        <f>'Población&gt;65 años'!P14/'Población Total'!P14*100</f>
        <v>13.726080821852657</v>
      </c>
      <c r="Q14" s="6">
        <f>'Población&gt;65 años'!Q14/'Población Total'!Q14*100</f>
        <v>13.813343951899562</v>
      </c>
      <c r="R14" s="6">
        <f>'Población&gt;65 años'!R14/'Población Total'!R14*100</f>
        <v>16.783268830008932</v>
      </c>
      <c r="S14" s="6">
        <f>'Población&gt;65 años'!S14/'Población Total'!S14*100</f>
        <v>14.052318004096071</v>
      </c>
      <c r="T14" s="6">
        <f>'Población&gt;65 años'!T14/'Población Total'!T14*100</f>
        <v>14.323903685948796</v>
      </c>
      <c r="U14" s="6">
        <f>'Población&gt;65 años'!U14/'Población Total'!U14*100</f>
        <v>14.586855753686198</v>
      </c>
      <c r="V14" s="6">
        <f>'Población&gt;65 años'!V14/'Población Total'!V14*100</f>
        <v>16.536579650573636</v>
      </c>
    </row>
    <row r="15" spans="1:22" x14ac:dyDescent="0.2">
      <c r="B15" s="1">
        <v>2009</v>
      </c>
      <c r="C15" s="6">
        <f>'Población&gt;65 años'!C15/'Población Total'!C15*100</f>
        <v>9.0476732927037649</v>
      </c>
      <c r="D15" s="6">
        <f>'Población&gt;65 años'!D15/'Población Total'!D15*100</f>
        <v>12.822162185342426</v>
      </c>
      <c r="E15" s="6">
        <f>'Población&gt;65 años'!E15/'Población Total'!E15*100</f>
        <v>17.333643555141926</v>
      </c>
      <c r="F15" s="6">
        <f>'Población&gt;65 años'!F15/'Población Total'!F15*100</f>
        <v>12.680531484690929</v>
      </c>
      <c r="G15" s="6">
        <f>'Población&gt;65 años'!G15/'Población Total'!G15*100</f>
        <v>10.622624689156853</v>
      </c>
      <c r="H15" s="6">
        <f>'Población&gt;65 años'!H15/'Población Total'!H15*100</f>
        <v>16.107954545454543</v>
      </c>
      <c r="I15" s="6">
        <f>'Población&gt;65 años'!I15/'Población Total'!I15*100</f>
        <v>18.613642640154655</v>
      </c>
      <c r="J15" s="6">
        <f>'Población&gt;65 años'!J15/'Población Total'!J15*100</f>
        <v>17.423966872779161</v>
      </c>
      <c r="K15" s="6">
        <f>'Población&gt;65 años'!K15/'Población Total'!K15*100</f>
        <v>14.454914174606944</v>
      </c>
      <c r="L15" s="6">
        <f>'Población&gt;65 años'!L15/'Población Total'!L15*100</f>
        <v>14.097334218764823</v>
      </c>
      <c r="M15" s="6">
        <f>'Población&gt;65 años'!M15/'Población Total'!M15*100</f>
        <v>13.101878201479794</v>
      </c>
      <c r="N15" s="6">
        <f>'Población&gt;65 años'!N15/'Población Total'!N15*100</f>
        <v>10.554492318833084</v>
      </c>
      <c r="O15" s="6">
        <f>'Población&gt;65 años'!O15/'Población Total'!O15*100</f>
        <v>16.343490304709142</v>
      </c>
      <c r="P15" s="6">
        <f>'Población&gt;65 años'!P15/'Población Total'!P15*100</f>
        <v>13.927087153159762</v>
      </c>
      <c r="Q15" s="6">
        <f>'Población&gt;65 años'!Q15/'Población Total'!Q15*100</f>
        <v>14.054975573915765</v>
      </c>
      <c r="R15" s="6">
        <f>'Población&gt;65 años'!R15/'Población Total'!R15*100</f>
        <v>17.066069428891378</v>
      </c>
      <c r="S15" s="6">
        <f>'Población&gt;65 años'!S15/'Población Total'!S15*100</f>
        <v>14.145248330741792</v>
      </c>
      <c r="T15" s="6">
        <f>'Población&gt;65 años'!T15/'Población Total'!T15*100</f>
        <v>14.581675107402821</v>
      </c>
      <c r="U15" s="6">
        <f>'Población&gt;65 años'!U15/'Población Total'!U15*100</f>
        <v>14.751371294181578</v>
      </c>
      <c r="V15" s="6">
        <f>'Población&gt;65 años'!V15/'Población Total'!V15*100</f>
        <v>16.649416278127362</v>
      </c>
    </row>
    <row r="16" spans="1:22" x14ac:dyDescent="0.2">
      <c r="B16" s="1">
        <v>2010</v>
      </c>
      <c r="C16" s="6">
        <f>'Población&gt;65 años'!C16/'Población Total'!C16*100</f>
        <v>9.502679169457469</v>
      </c>
      <c r="D16" s="6">
        <f>'Población&gt;65 años'!D16/'Población Total'!D16*100</f>
        <v>13.102428722280887</v>
      </c>
      <c r="E16" s="6">
        <f>'Población&gt;65 años'!E16/'Población Total'!E16*100</f>
        <v>17.571059431524546</v>
      </c>
      <c r="F16" s="6">
        <f>'Población&gt;65 años'!F16/'Población Total'!F16*100</f>
        <v>13.295212029389244</v>
      </c>
      <c r="G16" s="6">
        <f>'Población&gt;65 años'!G16/'Población Total'!G16*100</f>
        <v>10.60298561313309</v>
      </c>
      <c r="H16" s="6">
        <f>'Población&gt;65 años'!H16/'Población Total'!H16*100</f>
        <v>16.966797974113675</v>
      </c>
      <c r="I16" s="6">
        <f>'Población&gt;65 años'!I16/'Población Total'!I16*100</f>
        <v>18.0385764737843</v>
      </c>
      <c r="J16" s="6">
        <f>'Población&gt;65 años'!J16/'Población Total'!J16*100</f>
        <v>18.338603847707674</v>
      </c>
      <c r="K16" s="6">
        <f>'Población&gt;65 años'!K16/'Población Total'!K16*100</f>
        <v>14.772729271583287</v>
      </c>
      <c r="L16" s="6">
        <f>'Población&gt;65 años'!L16/'Población Total'!L16*100</f>
        <v>14.571383672507269</v>
      </c>
      <c r="M16" s="6">
        <f>'Población&gt;65 años'!M16/'Población Total'!M16*100</f>
        <v>13.147942157953283</v>
      </c>
      <c r="N16" s="6">
        <f>'Población&gt;65 años'!N16/'Población Total'!N16*100</f>
        <v>10.698361805520767</v>
      </c>
      <c r="O16" s="6">
        <f>'Población&gt;65 años'!O16/'Población Total'!O16*100</f>
        <v>15.603799185888739</v>
      </c>
      <c r="P16" s="6">
        <f>'Población&gt;65 años'!P16/'Población Total'!P16*100</f>
        <v>14.365936347207908</v>
      </c>
      <c r="Q16" s="6">
        <f>'Población&gt;65 años'!Q16/'Población Total'!Q16*100</f>
        <v>14.425402378790317</v>
      </c>
      <c r="R16" s="6">
        <f>'Población&gt;65 años'!R16/'Población Total'!R16*100</f>
        <v>17.48552768294493</v>
      </c>
      <c r="S16" s="6">
        <f>'Población&gt;65 años'!S16/'Población Total'!S16*100</f>
        <v>14.198819791193825</v>
      </c>
      <c r="T16" s="6">
        <f>'Población&gt;65 años'!T16/'Población Total'!T16*100</f>
        <v>14.9701439588657</v>
      </c>
      <c r="U16" s="6">
        <f>'Población&gt;65 años'!U16/'Población Total'!U16*100</f>
        <v>14.948879909449019</v>
      </c>
      <c r="V16" s="6">
        <f>'Población&gt;65 años'!V16/'Población Total'!V16*100</f>
        <v>16.867269456511917</v>
      </c>
    </row>
    <row r="17" spans="2:22" x14ac:dyDescent="0.2">
      <c r="B17" s="1">
        <v>2011</v>
      </c>
      <c r="C17" s="6">
        <f>'Población&gt;65 años'!C17/'Población Total'!C17*100</f>
        <v>9.88292948543425</v>
      </c>
      <c r="D17" s="6">
        <f>'Población&gt;65 años'!D17/'Población Total'!D17*100</f>
        <v>13.529634141218969</v>
      </c>
      <c r="E17" s="6">
        <f>'Población&gt;65 años'!E17/'Población Total'!E17*100</f>
        <v>18.194740582800286</v>
      </c>
      <c r="F17" s="6">
        <f>'Población&gt;65 años'!F17/'Población Total'!F17*100</f>
        <v>13.839593653978804</v>
      </c>
      <c r="G17" s="6">
        <f>'Población&gt;65 años'!G17/'Población Total'!G17*100</f>
        <v>10.797218699435868</v>
      </c>
      <c r="H17" s="6">
        <f>'Población&gt;65 años'!H17/'Población Total'!H17*100</f>
        <v>17.442176870748298</v>
      </c>
      <c r="I17" s="6">
        <f>'Población&gt;65 años'!I17/'Población Total'!I17*100</f>
        <v>18.295671113531174</v>
      </c>
      <c r="J17" s="6">
        <f>'Población&gt;65 años'!J17/'Población Total'!J17*100</f>
        <v>18.836254625003377</v>
      </c>
      <c r="K17" s="6">
        <f>'Población&gt;65 años'!K17/'Población Total'!K17*100</f>
        <v>15.146911254687254</v>
      </c>
      <c r="L17" s="6">
        <f>'Población&gt;65 años'!L17/'Población Total'!L17*100</f>
        <v>14.959249072695618</v>
      </c>
      <c r="M17" s="6">
        <f>'Población&gt;65 años'!M17/'Población Total'!M17*100</f>
        <v>13.483637955565284</v>
      </c>
      <c r="N17" s="6">
        <f>'Población&gt;65 años'!N17/'Población Total'!N17*100</f>
        <v>10.974491187188578</v>
      </c>
      <c r="O17" s="6">
        <f>'Población&gt;65 años'!O17/'Población Total'!O17*100</f>
        <v>15.494791666666666</v>
      </c>
      <c r="P17" s="6">
        <f>'Población&gt;65 años'!P17/'Población Total'!P17*100</f>
        <v>14.788577462929556</v>
      </c>
      <c r="Q17" s="6">
        <f>'Población&gt;65 años'!Q17/'Población Total'!Q17*100</f>
        <v>14.815248785216697</v>
      </c>
      <c r="R17" s="6">
        <f>'Población&gt;65 años'!R17/'Población Total'!R17*100</f>
        <v>17.793910660048891</v>
      </c>
      <c r="S17" s="6">
        <f>'Población&gt;65 años'!S17/'Población Total'!S17*100</f>
        <v>14.580982896340089</v>
      </c>
      <c r="T17" s="6">
        <f>'Población&gt;65 años'!T17/'Población Total'!T17*100</f>
        <v>15.366702607349984</v>
      </c>
      <c r="U17" s="6">
        <f>'Población&gt;65 años'!U17/'Población Total'!U17*100</f>
        <v>15.206819670512061</v>
      </c>
      <c r="V17" s="6">
        <f>'Población&gt;65 años'!V17/'Población Total'!V17*100</f>
        <v>17.150821035075857</v>
      </c>
    </row>
    <row r="18" spans="2:22" x14ac:dyDescent="0.2">
      <c r="B18" s="1">
        <v>2012</v>
      </c>
      <c r="C18" s="6">
        <f>'Población&gt;65 años'!C18/'Población Total'!C18*100</f>
        <v>10.204027132403995</v>
      </c>
      <c r="D18" s="6">
        <f>'Población&gt;65 años'!D18/'Población Total'!D18*100</f>
        <v>13.819888676580543</v>
      </c>
      <c r="E18" s="6">
        <f>'Población&gt;65 años'!E18/'Población Total'!E18*100</f>
        <v>18.760429082240762</v>
      </c>
      <c r="F18" s="6">
        <f>'Población&gt;65 años'!F18/'Población Total'!F18*100</f>
        <v>14.272720382020768</v>
      </c>
      <c r="G18" s="6">
        <f>'Población&gt;65 años'!G18/'Población Total'!G18*100</f>
        <v>10.847701149425287</v>
      </c>
      <c r="H18" s="6">
        <f>'Población&gt;65 años'!H18/'Población Total'!H18*100</f>
        <v>17.417254476397179</v>
      </c>
      <c r="I18" s="6">
        <f>'Población&gt;65 años'!I18/'Población Total'!I18*100</f>
        <v>19.012141280353202</v>
      </c>
      <c r="J18" s="6">
        <f>'Población&gt;65 años'!J18/'Población Total'!J18*100</f>
        <v>19.439653469909025</v>
      </c>
      <c r="K18" s="6">
        <f>'Población&gt;65 años'!K18/'Población Total'!K18*100</f>
        <v>15.435302493862713</v>
      </c>
      <c r="L18" s="6">
        <f>'Población&gt;65 años'!L18/'Población Total'!L18*100</f>
        <v>15.37552968681506</v>
      </c>
      <c r="M18" s="6">
        <f>'Población&gt;65 años'!M18/'Población Total'!M18*100</f>
        <v>13.388715071744524</v>
      </c>
      <c r="N18" s="6">
        <f>'Población&gt;65 años'!N18/'Población Total'!N18*100</f>
        <v>11.119468167701864</v>
      </c>
      <c r="O18" s="6">
        <f>'Población&gt;65 años'!O18/'Población Total'!O18*100</f>
        <v>15.281501340482572</v>
      </c>
      <c r="P18" s="6">
        <f>'Población&gt;65 años'!P18/'Población Total'!P18*100</f>
        <v>15.407259175475993</v>
      </c>
      <c r="Q18" s="6">
        <f>'Población&gt;65 años'!Q18/'Población Total'!Q18*100</f>
        <v>15.152188314444501</v>
      </c>
      <c r="R18" s="6">
        <f>'Población&gt;65 años'!R18/'Población Total'!R18*100</f>
        <v>18.113292036719159</v>
      </c>
      <c r="S18" s="6">
        <f>'Población&gt;65 años'!S18/'Población Total'!S18*100</f>
        <v>15.258592997108897</v>
      </c>
      <c r="T18" s="6">
        <f>'Población&gt;65 años'!T18/'Población Total'!T18*100</f>
        <v>15.723009838534932</v>
      </c>
      <c r="U18" s="6">
        <f>'Población&gt;65 años'!U18/'Población Total'!U18*100</f>
        <v>15.415553992107679</v>
      </c>
      <c r="V18" s="6">
        <f>'Población&gt;65 años'!V18/'Población Total'!V18*100</f>
        <v>17.395832348203029</v>
      </c>
    </row>
    <row r="19" spans="2:22" x14ac:dyDescent="0.2">
      <c r="B19" s="1">
        <v>2013</v>
      </c>
      <c r="C19" s="6">
        <f>'Población&gt;65 años'!C19/'Población Total'!C19*100</f>
        <v>10.534058370767331</v>
      </c>
      <c r="D19" s="6">
        <f>'Población&gt;65 años'!D19/'Población Total'!D19*100</f>
        <v>14.252134108623036</v>
      </c>
      <c r="E19" s="6">
        <f>'Población&gt;65 años'!E19/'Población Total'!E19*100</f>
        <v>19.697696737044147</v>
      </c>
      <c r="F19" s="6">
        <f>'Población&gt;65 años'!F19/'Población Total'!F19*100</f>
        <v>15.048839164082201</v>
      </c>
      <c r="G19" s="6">
        <f>'Población&gt;65 años'!G19/'Población Total'!G19*100</f>
        <v>11.08819404339576</v>
      </c>
      <c r="H19" s="6">
        <f>'Población&gt;65 años'!H19/'Población Total'!H19*100</f>
        <v>18.132018625034238</v>
      </c>
      <c r="I19" s="6">
        <f>'Población&gt;65 años'!I19/'Población Total'!I19*100</f>
        <v>18.894780909852081</v>
      </c>
      <c r="J19" s="6">
        <f>'Población&gt;65 años'!J19/'Población Total'!J19*100</f>
        <v>20.12222695970128</v>
      </c>
      <c r="K19" s="6">
        <f>'Población&gt;65 años'!K19/'Población Total'!K19*100</f>
        <v>15.786335115281302</v>
      </c>
      <c r="L19" s="6">
        <f>'Población&gt;65 años'!L19/'Población Total'!L19*100</f>
        <v>16.223130841121495</v>
      </c>
      <c r="M19" s="6">
        <f>'Población&gt;65 años'!M19/'Población Total'!M19*100</f>
        <v>13.615831361583137</v>
      </c>
      <c r="N19" s="6">
        <f>'Población&gt;65 años'!N19/'Población Total'!N19*100</f>
        <v>11.258278145695364</v>
      </c>
      <c r="O19" s="6">
        <f>'Población&gt;65 años'!O19/'Población Total'!O19*100</f>
        <v>16.304347826086957</v>
      </c>
      <c r="P19" s="6">
        <f>'Población&gt;65 años'!P19/'Población Total'!P19*100</f>
        <v>16.11062272118059</v>
      </c>
      <c r="Q19" s="6">
        <f>'Población&gt;65 años'!Q19/'Población Total'!Q19*100</f>
        <v>15.61016703148414</v>
      </c>
      <c r="R19" s="6">
        <f>'Población&gt;65 años'!R19/'Población Total'!R19*100</f>
        <v>18.310598111227701</v>
      </c>
      <c r="S19" s="6">
        <f>'Población&gt;65 años'!S19/'Población Total'!S19*100</f>
        <v>15.007099751508699</v>
      </c>
      <c r="T19" s="6">
        <f>'Población&gt;65 años'!T19/'Población Total'!T19*100</f>
        <v>16.086579604706355</v>
      </c>
      <c r="U19" s="6">
        <f>'Población&gt;65 años'!U19/'Población Total'!U19*100</f>
        <v>15.647548072935797</v>
      </c>
      <c r="V19" s="6">
        <f>'Población&gt;65 años'!V19/'Población Total'!V19*100</f>
        <v>17.687034544589352</v>
      </c>
    </row>
    <row r="20" spans="2:22" x14ac:dyDescent="0.2">
      <c r="B20" s="1">
        <v>2014</v>
      </c>
      <c r="C20" s="6">
        <f>'Población&gt;65 años'!C20/'Población Total'!C20*100</f>
        <v>10.945169712793735</v>
      </c>
      <c r="D20" s="6">
        <f>'Población&gt;65 años'!D20/'Población Total'!D20*100</f>
        <v>14.494010739363899</v>
      </c>
      <c r="E20" s="6">
        <f>'Población&gt;65 años'!E20/'Población Total'!E20*100</f>
        <v>18.970814132104454</v>
      </c>
      <c r="F20" s="6">
        <f>'Población&gt;65 años'!F20/'Población Total'!F20*100</f>
        <v>15.324399826707898</v>
      </c>
      <c r="G20" s="6">
        <f>'Población&gt;65 años'!G20/'Población Total'!G20*100</f>
        <v>11.044886550476816</v>
      </c>
      <c r="H20" s="6">
        <f>'Población&gt;65 años'!H20/'Población Total'!H20*100</f>
        <v>19.068038879359634</v>
      </c>
      <c r="I20" s="6">
        <f>'Población&gt;65 años'!I20/'Población Total'!I20*100</f>
        <v>19.563970166379804</v>
      </c>
      <c r="J20" s="6">
        <f>'Población&gt;65 años'!J20/'Población Total'!J20*100</f>
        <v>20.492775785699219</v>
      </c>
      <c r="K20" s="6">
        <f>'Población&gt;65 años'!K20/'Población Total'!K20*100</f>
        <v>16.222242213531882</v>
      </c>
      <c r="L20" s="6">
        <f>'Población&gt;65 años'!L20/'Población Total'!L20*100</f>
        <v>13.970408018472414</v>
      </c>
      <c r="M20" s="6">
        <f>'Población&gt;65 años'!M20/'Población Total'!M20*100</f>
        <v>13.911531355287469</v>
      </c>
      <c r="N20" s="6">
        <f>'Población&gt;65 años'!N20/'Población Total'!N20*100</f>
        <v>11.574681409295353</v>
      </c>
      <c r="O20" s="6">
        <f>'Población&gt;65 años'!O20/'Población Total'!O20*100</f>
        <v>16.044260027662517</v>
      </c>
      <c r="P20" s="6">
        <f>'Población&gt;65 años'!P20/'Población Total'!P20*100</f>
        <v>16.06609950558995</v>
      </c>
      <c r="Q20" s="6">
        <f>'Población&gt;65 años'!Q20/'Población Total'!Q20*100</f>
        <v>15.74599819687498</v>
      </c>
      <c r="R20" s="6">
        <f>'Población&gt;65 años'!R20/'Población Total'!R20*100</f>
        <v>18.810363329756246</v>
      </c>
      <c r="S20" s="6">
        <f>'Población&gt;65 años'!S20/'Población Total'!S20*100</f>
        <v>15.055908690205541</v>
      </c>
      <c r="T20" s="6">
        <f>'Población&gt;65 años'!T20/'Población Total'!T20*100</f>
        <v>16.113881408264525</v>
      </c>
      <c r="U20" s="6">
        <f>'Población&gt;65 años'!U20/'Población Total'!U20*100</f>
        <v>15.915727886573983</v>
      </c>
      <c r="V20" s="6">
        <f>'Población&gt;65 años'!V20/'Población Total'!V20*100</f>
        <v>18.050427504312953</v>
      </c>
    </row>
    <row r="21" spans="2:22" x14ac:dyDescent="0.2">
      <c r="B21" s="1">
        <v>2015</v>
      </c>
      <c r="C21" s="6">
        <f>'Población&gt;65 años'!C21/'Población Total'!C21*100</f>
        <v>11.333489084443061</v>
      </c>
      <c r="D21" s="6">
        <f>'Población&gt;65 años'!D21/'Población Total'!D21*100</f>
        <v>14.910839017174787</v>
      </c>
      <c r="E21" s="6">
        <f>'Población&gt;65 años'!E21/'Población Total'!E21*100</f>
        <v>19.289074751698905</v>
      </c>
      <c r="F21" s="6">
        <f>'Población&gt;65 años'!F21/'Población Total'!F21*100</f>
        <v>15.731703654764406</v>
      </c>
      <c r="G21" s="6">
        <f>'Población&gt;65 años'!G21/'Población Total'!G21*100</f>
        <v>10.975113858165257</v>
      </c>
      <c r="H21" s="6">
        <f>'Población&gt;65 años'!H21/'Población Total'!H21*100</f>
        <v>19.60210649502633</v>
      </c>
      <c r="I21" s="6">
        <f>'Población&gt;65 años'!I21/'Población Total'!I21*100</f>
        <v>19.802555168408826</v>
      </c>
      <c r="J21" s="6">
        <f>'Población&gt;65 años'!J21/'Población Total'!J21*100</f>
        <v>21.009996775233798</v>
      </c>
      <c r="K21" s="6">
        <f>'Población&gt;65 años'!K21/'Población Total'!K21*100</f>
        <v>16.522587106636443</v>
      </c>
      <c r="L21" s="6">
        <f>'Población&gt;65 años'!L21/'Población Total'!L21*100</f>
        <v>14.560346237560234</v>
      </c>
      <c r="M21" s="6">
        <f>'Población&gt;65 años'!M21/'Población Total'!M21*100</f>
        <v>14.19982509838216</v>
      </c>
      <c r="N21" s="6">
        <f>'Población&gt;65 años'!N21/'Población Total'!N21*100</f>
        <v>11.964761794366524</v>
      </c>
      <c r="O21" s="6">
        <f>'Población&gt;65 años'!O21/'Población Total'!O21*100</f>
        <v>16.197183098591552</v>
      </c>
      <c r="P21" s="6">
        <f>'Población&gt;65 años'!P21/'Población Total'!P21*100</f>
        <v>16.554554613880164</v>
      </c>
      <c r="Q21" s="6">
        <f>'Población&gt;65 años'!Q21/'Población Total'!Q21*100</f>
        <v>16.107486735708875</v>
      </c>
      <c r="R21" s="6">
        <f>'Población&gt;65 años'!R21/'Población Total'!R21*100</f>
        <v>18.849496270091517</v>
      </c>
      <c r="S21" s="6">
        <f>'Población&gt;65 años'!S21/'Población Total'!S21*100</f>
        <v>15.323964565650943</v>
      </c>
      <c r="T21" s="6">
        <f>'Población&gt;65 años'!T21/'Población Total'!T21*100</f>
        <v>16.441463425115089</v>
      </c>
      <c r="U21" s="6">
        <f>'Población&gt;65 años'!U21/'Población Total'!U21*100</f>
        <v>16.200690959672428</v>
      </c>
      <c r="V21" s="6">
        <f>'Población&gt;65 años'!V21/'Población Total'!V21*100</f>
        <v>18.389487714818397</v>
      </c>
    </row>
  </sheetData>
  <phoneticPr fontId="3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3" sqref="V23"/>
    </sheetView>
  </sheetViews>
  <sheetFormatPr baseColWidth="10" defaultRowHeight="12.75" x14ac:dyDescent="0.2"/>
  <cols>
    <col min="1" max="1" width="24" customWidth="1"/>
    <col min="3" max="16" width="17.7109375" customWidth="1"/>
    <col min="17" max="17" width="18.5703125" bestFit="1" customWidth="1"/>
    <col min="18" max="19" width="12" customWidth="1"/>
  </cols>
  <sheetData>
    <row r="1" spans="1:22" x14ac:dyDescent="0.2">
      <c r="A1" s="17" t="s">
        <v>44</v>
      </c>
      <c r="D1" s="1"/>
    </row>
    <row r="2" spans="1:22" x14ac:dyDescent="0.2">
      <c r="A2" s="8" t="s">
        <v>20</v>
      </c>
      <c r="D2" s="2"/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15236</v>
      </c>
      <c r="D6" s="15">
        <v>11186</v>
      </c>
      <c r="E6" s="15">
        <v>2668</v>
      </c>
      <c r="F6" s="15">
        <v>22509</v>
      </c>
      <c r="G6" s="15">
        <v>9003</v>
      </c>
      <c r="H6" s="15">
        <v>2042</v>
      </c>
      <c r="I6" s="15">
        <v>1972</v>
      </c>
      <c r="J6" s="15">
        <v>32460</v>
      </c>
      <c r="K6" s="15">
        <v>363910</v>
      </c>
      <c r="L6" s="15">
        <v>28481</v>
      </c>
      <c r="M6" s="15">
        <v>4512</v>
      </c>
      <c r="N6" s="15">
        <v>16288</v>
      </c>
      <c r="O6" s="15">
        <v>397</v>
      </c>
      <c r="P6" s="15">
        <v>28963</v>
      </c>
      <c r="Q6" s="15">
        <f>SUM(C6:P6)</f>
        <v>539627</v>
      </c>
      <c r="R6" s="15">
        <v>8142</v>
      </c>
      <c r="S6" s="15">
        <v>11811</v>
      </c>
      <c r="T6" s="15">
        <v>866688</v>
      </c>
      <c r="U6" s="12">
        <v>4891333</v>
      </c>
      <c r="V6" s="12">
        <v>27275343</v>
      </c>
    </row>
    <row r="7" spans="1:22" x14ac:dyDescent="0.2">
      <c r="B7" s="1">
        <v>2001</v>
      </c>
      <c r="C7" s="15">
        <v>16024</v>
      </c>
      <c r="D7" s="15">
        <v>11513</v>
      </c>
      <c r="E7" s="15">
        <v>2681</v>
      </c>
      <c r="F7" s="15">
        <v>23845</v>
      </c>
      <c r="G7" s="15">
        <v>9205</v>
      </c>
      <c r="H7" s="15">
        <v>2049</v>
      </c>
      <c r="I7" s="15">
        <v>1999</v>
      </c>
      <c r="J7" s="15">
        <v>34221</v>
      </c>
      <c r="K7" s="15">
        <v>366633</v>
      </c>
      <c r="L7" s="15">
        <v>30408</v>
      </c>
      <c r="M7" s="15">
        <v>4540</v>
      </c>
      <c r="N7" s="15">
        <v>17206</v>
      </c>
      <c r="O7" s="15">
        <v>402</v>
      </c>
      <c r="P7" s="15">
        <v>30774</v>
      </c>
      <c r="Q7" s="15">
        <f t="shared" ref="Q7:Q21" si="0">SUM(C7:P7)</f>
        <v>551500</v>
      </c>
      <c r="R7" s="15">
        <v>8142</v>
      </c>
      <c r="S7" s="15">
        <v>12013</v>
      </c>
      <c r="T7" s="15">
        <v>885629</v>
      </c>
      <c r="U7" s="12">
        <v>4958080</v>
      </c>
      <c r="V7" s="12">
        <v>27757135</v>
      </c>
    </row>
    <row r="8" spans="1:22" x14ac:dyDescent="0.2">
      <c r="B8" s="1">
        <v>2002</v>
      </c>
      <c r="C8" s="15">
        <v>16802</v>
      </c>
      <c r="D8" s="15">
        <v>11753</v>
      </c>
      <c r="E8" s="15">
        <v>2696</v>
      </c>
      <c r="F8" s="15">
        <v>25427</v>
      </c>
      <c r="G8" s="15">
        <v>9531</v>
      </c>
      <c r="H8" s="15">
        <v>2042</v>
      </c>
      <c r="I8" s="15">
        <v>1966</v>
      </c>
      <c r="J8" s="15">
        <v>36345</v>
      </c>
      <c r="K8" s="15">
        <v>369476</v>
      </c>
      <c r="L8" s="15">
        <v>32327</v>
      </c>
      <c r="M8" s="15">
        <v>4566</v>
      </c>
      <c r="N8" s="15">
        <v>18261</v>
      </c>
      <c r="O8" s="15">
        <v>406</v>
      </c>
      <c r="P8" s="15">
        <v>32912</v>
      </c>
      <c r="Q8" s="15">
        <f t="shared" si="0"/>
        <v>564510</v>
      </c>
      <c r="R8" s="15">
        <v>8138</v>
      </c>
      <c r="S8" s="15">
        <v>12383</v>
      </c>
      <c r="T8" s="15">
        <v>907443</v>
      </c>
      <c r="U8" s="12">
        <v>5021399</v>
      </c>
      <c r="V8" s="12">
        <v>28300776</v>
      </c>
    </row>
    <row r="9" spans="1:22" x14ac:dyDescent="0.2">
      <c r="B9" s="1">
        <v>2003</v>
      </c>
      <c r="C9" s="15">
        <v>17861</v>
      </c>
      <c r="D9" s="15">
        <v>12296</v>
      </c>
      <c r="E9" s="15">
        <v>2821</v>
      </c>
      <c r="F9" s="15">
        <v>28337</v>
      </c>
      <c r="G9" s="15">
        <v>10112</v>
      </c>
      <c r="H9" s="15">
        <v>2008</v>
      </c>
      <c r="I9" s="15">
        <v>1985</v>
      </c>
      <c r="J9" s="15">
        <v>38957</v>
      </c>
      <c r="K9" s="15">
        <v>377363</v>
      </c>
      <c r="L9" s="15">
        <v>35243</v>
      </c>
      <c r="M9" s="15">
        <v>4701</v>
      </c>
      <c r="N9" s="15">
        <v>19749</v>
      </c>
      <c r="O9" s="15">
        <v>402</v>
      </c>
      <c r="P9" s="15">
        <v>35684</v>
      </c>
      <c r="Q9" s="15">
        <f t="shared" si="0"/>
        <v>587519</v>
      </c>
      <c r="R9" s="15">
        <v>8221</v>
      </c>
      <c r="S9" s="15">
        <v>12885</v>
      </c>
      <c r="T9" s="15">
        <v>937474</v>
      </c>
      <c r="U9" s="12">
        <v>5115807</v>
      </c>
      <c r="V9" s="12">
        <v>28942901</v>
      </c>
    </row>
    <row r="10" spans="1:22" x14ac:dyDescent="0.2">
      <c r="B10" s="1">
        <v>2004</v>
      </c>
      <c r="C10" s="15">
        <v>18756</v>
      </c>
      <c r="D10" s="15">
        <v>12760</v>
      </c>
      <c r="E10" s="15">
        <v>2807</v>
      </c>
      <c r="F10" s="15">
        <v>29789</v>
      </c>
      <c r="G10" s="15">
        <v>10686</v>
      </c>
      <c r="H10" s="15">
        <v>2120</v>
      </c>
      <c r="I10" s="15">
        <v>2031</v>
      </c>
      <c r="J10" s="15">
        <v>40530</v>
      </c>
      <c r="K10" s="15">
        <v>378716</v>
      </c>
      <c r="L10" s="15">
        <v>35579</v>
      </c>
      <c r="M10" s="15">
        <v>4864</v>
      </c>
      <c r="N10" s="15">
        <v>21264</v>
      </c>
      <c r="O10" s="15">
        <v>446</v>
      </c>
      <c r="P10" s="15">
        <v>37077</v>
      </c>
      <c r="Q10" s="15">
        <f t="shared" si="0"/>
        <v>597425</v>
      </c>
      <c r="R10" s="15">
        <v>8358</v>
      </c>
      <c r="S10" s="15">
        <v>12963</v>
      </c>
      <c r="T10" s="15">
        <v>956503</v>
      </c>
      <c r="U10" s="12">
        <v>5187264</v>
      </c>
      <c r="V10" s="12">
        <v>29325621</v>
      </c>
    </row>
    <row r="11" spans="1:22" x14ac:dyDescent="0.2">
      <c r="B11" s="1">
        <v>2005</v>
      </c>
      <c r="C11" s="12">
        <v>20059</v>
      </c>
      <c r="D11" s="12">
        <v>13292</v>
      </c>
      <c r="E11" s="12">
        <v>2862</v>
      </c>
      <c r="F11" s="12">
        <v>32278</v>
      </c>
      <c r="G11" s="12">
        <v>11558</v>
      </c>
      <c r="H11" s="12">
        <v>2200</v>
      </c>
      <c r="I11" s="12">
        <v>2121</v>
      </c>
      <c r="J11" s="12">
        <v>43513</v>
      </c>
      <c r="K11" s="12">
        <v>386371</v>
      </c>
      <c r="L11" s="12">
        <v>38574</v>
      </c>
      <c r="M11" s="12">
        <v>5145</v>
      </c>
      <c r="N11" s="12">
        <v>22557</v>
      </c>
      <c r="O11" s="12">
        <v>473</v>
      </c>
      <c r="P11" s="12">
        <v>39407</v>
      </c>
      <c r="Q11" s="12">
        <f t="shared" si="0"/>
        <v>620410</v>
      </c>
      <c r="R11" s="15">
        <v>8555</v>
      </c>
      <c r="S11" s="15">
        <v>13634</v>
      </c>
      <c r="T11" s="12">
        <v>998328</v>
      </c>
      <c r="U11" s="12">
        <v>5322627</v>
      </c>
      <c r="V11" s="12">
        <v>30057132</v>
      </c>
    </row>
    <row r="12" spans="1:22" x14ac:dyDescent="0.2">
      <c r="B12" s="1">
        <v>2006</v>
      </c>
      <c r="C12" s="12">
        <v>21315</v>
      </c>
      <c r="D12" s="12">
        <v>14030</v>
      </c>
      <c r="E12" s="12">
        <v>2878</v>
      </c>
      <c r="F12" s="12">
        <v>35378</v>
      </c>
      <c r="G12" s="12">
        <v>12310</v>
      </c>
      <c r="H12" s="12">
        <v>2285</v>
      </c>
      <c r="I12" s="12">
        <v>2220</v>
      </c>
      <c r="J12" s="12">
        <v>44166</v>
      </c>
      <c r="K12" s="12">
        <v>386852</v>
      </c>
      <c r="L12" s="12">
        <v>41423</v>
      </c>
      <c r="M12" s="12">
        <v>5364</v>
      </c>
      <c r="N12" s="12">
        <v>23840</v>
      </c>
      <c r="O12" s="12">
        <v>477</v>
      </c>
      <c r="P12" s="12">
        <v>41701</v>
      </c>
      <c r="Q12" s="12">
        <f t="shared" si="0"/>
        <v>634239</v>
      </c>
      <c r="R12" s="15">
        <v>8728</v>
      </c>
      <c r="S12" s="15">
        <v>13894</v>
      </c>
      <c r="T12" s="12">
        <v>1024110</v>
      </c>
      <c r="U12" s="12">
        <v>5410105</v>
      </c>
      <c r="V12" s="12">
        <v>30399395</v>
      </c>
    </row>
    <row r="13" spans="1:22" x14ac:dyDescent="0.2">
      <c r="B13" s="1">
        <v>2007</v>
      </c>
      <c r="C13" s="12">
        <v>22449</v>
      </c>
      <c r="D13" s="12">
        <v>14537</v>
      </c>
      <c r="E13" s="12">
        <v>2899</v>
      </c>
      <c r="F13" s="12">
        <v>36846</v>
      </c>
      <c r="G13" s="12">
        <v>13132</v>
      </c>
      <c r="H13" s="12">
        <v>2334</v>
      </c>
      <c r="I13" s="12">
        <v>2348</v>
      </c>
      <c r="J13" s="12">
        <v>45235</v>
      </c>
      <c r="K13" s="12">
        <v>387799</v>
      </c>
      <c r="L13" s="12">
        <v>43386</v>
      </c>
      <c r="M13" s="12">
        <v>5591</v>
      </c>
      <c r="N13" s="12">
        <v>25082</v>
      </c>
      <c r="O13" s="12">
        <v>477</v>
      </c>
      <c r="P13" s="12">
        <v>42366</v>
      </c>
      <c r="Q13" s="12">
        <f t="shared" si="0"/>
        <v>644481</v>
      </c>
      <c r="R13" s="15">
        <v>8802</v>
      </c>
      <c r="S13" s="15">
        <v>14130</v>
      </c>
      <c r="T13" s="12">
        <v>1042259</v>
      </c>
      <c r="U13" s="12">
        <v>5476432</v>
      </c>
      <c r="V13" s="12">
        <v>30741181</v>
      </c>
    </row>
    <row r="14" spans="1:22" x14ac:dyDescent="0.2">
      <c r="B14" s="1">
        <v>2008</v>
      </c>
      <c r="C14" s="12">
        <v>23510</v>
      </c>
      <c r="D14" s="12">
        <v>15268</v>
      </c>
      <c r="E14" s="12">
        <v>2904</v>
      </c>
      <c r="F14" s="12">
        <v>39209</v>
      </c>
      <c r="G14" s="12">
        <v>14216</v>
      </c>
      <c r="H14" s="12">
        <v>2389</v>
      </c>
      <c r="I14" s="12">
        <v>2380</v>
      </c>
      <c r="J14" s="12">
        <v>47268</v>
      </c>
      <c r="K14" s="12">
        <v>391263</v>
      </c>
      <c r="L14" s="12">
        <v>47394</v>
      </c>
      <c r="M14" s="12">
        <v>5960</v>
      </c>
      <c r="N14" s="12">
        <v>26032</v>
      </c>
      <c r="O14" s="12">
        <v>497</v>
      </c>
      <c r="P14" s="12">
        <v>44544</v>
      </c>
      <c r="Q14" s="12">
        <f t="shared" si="0"/>
        <v>662834</v>
      </c>
      <c r="R14" s="15">
        <v>8919</v>
      </c>
      <c r="S14" s="15">
        <v>14609</v>
      </c>
      <c r="T14" s="12">
        <v>1072763</v>
      </c>
      <c r="U14" s="12">
        <v>5581265</v>
      </c>
      <c r="V14" s="12">
        <v>31410936</v>
      </c>
    </row>
    <row r="15" spans="1:22" x14ac:dyDescent="0.2">
      <c r="B15" s="1">
        <v>2009</v>
      </c>
      <c r="C15" s="12">
        <v>24377</v>
      </c>
      <c r="D15" s="12">
        <v>15613</v>
      </c>
      <c r="E15" s="12">
        <v>2893</v>
      </c>
      <c r="F15" s="12">
        <v>41102</v>
      </c>
      <c r="G15" s="12">
        <v>14842</v>
      </c>
      <c r="H15" s="12">
        <v>2423</v>
      </c>
      <c r="I15" s="12">
        <v>2361</v>
      </c>
      <c r="J15" s="12">
        <v>48542</v>
      </c>
      <c r="K15" s="12">
        <v>390263</v>
      </c>
      <c r="L15" s="12">
        <v>49572</v>
      </c>
      <c r="M15" s="12">
        <v>6042</v>
      </c>
      <c r="N15" s="12">
        <v>26970</v>
      </c>
      <c r="O15" s="12">
        <v>497</v>
      </c>
      <c r="P15" s="12">
        <v>46140</v>
      </c>
      <c r="Q15" s="12">
        <f t="shared" si="0"/>
        <v>671637</v>
      </c>
      <c r="R15" s="15">
        <v>8896</v>
      </c>
      <c r="S15" s="15">
        <v>14741</v>
      </c>
      <c r="T15" s="12">
        <v>1087979</v>
      </c>
      <c r="U15" s="12">
        <v>5634291</v>
      </c>
      <c r="V15" s="12">
        <v>31696955</v>
      </c>
    </row>
    <row r="16" spans="1:22" x14ac:dyDescent="0.2">
      <c r="B16" s="1">
        <v>2010</v>
      </c>
      <c r="C16" s="12">
        <v>24766</v>
      </c>
      <c r="D16" s="12">
        <v>15742</v>
      </c>
      <c r="E16" s="12">
        <v>2869</v>
      </c>
      <c r="F16" s="12">
        <v>42622</v>
      </c>
      <c r="G16" s="12">
        <v>15366</v>
      </c>
      <c r="H16" s="12">
        <v>2428</v>
      </c>
      <c r="I16" s="12">
        <v>2428</v>
      </c>
      <c r="J16" s="12">
        <v>48206</v>
      </c>
      <c r="K16" s="12">
        <v>388589</v>
      </c>
      <c r="L16" s="12">
        <v>51013</v>
      </c>
      <c r="M16" s="12">
        <v>6159</v>
      </c>
      <c r="N16" s="12">
        <v>27723</v>
      </c>
      <c r="O16" s="12">
        <v>509</v>
      </c>
      <c r="P16" s="12">
        <v>46881</v>
      </c>
      <c r="Q16" s="12">
        <f t="shared" si="0"/>
        <v>675301</v>
      </c>
      <c r="R16" s="15">
        <v>8908</v>
      </c>
      <c r="S16" s="15">
        <v>14886</v>
      </c>
      <c r="T16" s="12">
        <v>1093118</v>
      </c>
      <c r="U16" s="12">
        <v>5664233</v>
      </c>
      <c r="V16" s="12">
        <v>31718047</v>
      </c>
    </row>
    <row r="17" spans="2:22" x14ac:dyDescent="0.2">
      <c r="B17" s="1">
        <v>2011</v>
      </c>
      <c r="C17" s="12">
        <v>25199</v>
      </c>
      <c r="D17" s="12">
        <v>15819</v>
      </c>
      <c r="E17" s="12">
        <v>2829</v>
      </c>
      <c r="F17" s="12">
        <v>44064</v>
      </c>
      <c r="G17" s="12">
        <v>15772</v>
      </c>
      <c r="H17" s="12">
        <v>2516</v>
      </c>
      <c r="I17" s="12">
        <v>2409</v>
      </c>
      <c r="J17" s="12">
        <v>49388</v>
      </c>
      <c r="K17" s="12">
        <v>385567</v>
      </c>
      <c r="L17" s="12">
        <v>52642</v>
      </c>
      <c r="M17" s="12">
        <v>6264</v>
      </c>
      <c r="N17" s="12">
        <v>27827</v>
      </c>
      <c r="O17" s="12">
        <v>533</v>
      </c>
      <c r="P17" s="12">
        <v>47494</v>
      </c>
      <c r="Q17" s="12">
        <f t="shared" si="0"/>
        <v>678323</v>
      </c>
      <c r="R17" s="12">
        <v>8919</v>
      </c>
      <c r="S17" s="12">
        <v>14960</v>
      </c>
      <c r="T17" s="12">
        <v>1097967</v>
      </c>
      <c r="U17" s="12">
        <v>5680578</v>
      </c>
      <c r="V17" s="12">
        <v>31650073</v>
      </c>
    </row>
    <row r="18" spans="2:22" x14ac:dyDescent="0.2">
      <c r="B18" s="1">
        <v>2012</v>
      </c>
      <c r="C18" s="12">
        <v>25626</v>
      </c>
      <c r="D18" s="12">
        <v>15966</v>
      </c>
      <c r="E18" s="12">
        <v>2793</v>
      </c>
      <c r="F18" s="12">
        <v>45317</v>
      </c>
      <c r="G18" s="12">
        <v>16173</v>
      </c>
      <c r="H18" s="12">
        <v>2522</v>
      </c>
      <c r="I18" s="12">
        <v>2354</v>
      </c>
      <c r="J18" s="12">
        <v>50289</v>
      </c>
      <c r="K18" s="12">
        <v>383006</v>
      </c>
      <c r="L18" s="12">
        <v>54196</v>
      </c>
      <c r="M18" s="12">
        <v>6354</v>
      </c>
      <c r="N18" s="12">
        <v>28321</v>
      </c>
      <c r="O18" s="12">
        <v>521</v>
      </c>
      <c r="P18" s="12">
        <v>47471</v>
      </c>
      <c r="Q18" s="12">
        <f t="shared" si="0"/>
        <v>680909</v>
      </c>
      <c r="R18" s="12">
        <v>8875</v>
      </c>
      <c r="S18" s="12">
        <v>14595</v>
      </c>
      <c r="T18" s="12">
        <v>1102686</v>
      </c>
      <c r="U18" s="12">
        <v>5682475</v>
      </c>
      <c r="V18" s="12">
        <v>31549109</v>
      </c>
    </row>
    <row r="19" spans="2:22" x14ac:dyDescent="0.2">
      <c r="B19" s="1">
        <v>2013</v>
      </c>
      <c r="C19" s="12">
        <v>25956</v>
      </c>
      <c r="D19" s="12">
        <v>16042</v>
      </c>
      <c r="E19" s="12">
        <v>2739</v>
      </c>
      <c r="F19" s="12">
        <v>47010</v>
      </c>
      <c r="G19" s="12">
        <v>16471</v>
      </c>
      <c r="H19" s="12">
        <v>2455</v>
      </c>
      <c r="I19" s="12">
        <v>2323</v>
      </c>
      <c r="J19" s="12">
        <v>50730</v>
      </c>
      <c r="K19" s="12">
        <v>381377</v>
      </c>
      <c r="L19" s="12">
        <v>55994</v>
      </c>
      <c r="M19" s="12">
        <v>6309</v>
      </c>
      <c r="N19" s="12">
        <v>28594</v>
      </c>
      <c r="O19" s="12">
        <v>510</v>
      </c>
      <c r="P19" s="12">
        <v>47331</v>
      </c>
      <c r="Q19" s="12">
        <f t="shared" si="0"/>
        <v>683841</v>
      </c>
      <c r="R19" s="12">
        <v>8774</v>
      </c>
      <c r="S19" s="12">
        <v>14792</v>
      </c>
      <c r="T19" s="12">
        <v>1104091</v>
      </c>
      <c r="U19" s="12">
        <v>5651482</v>
      </c>
      <c r="V19" s="12">
        <v>31283053</v>
      </c>
    </row>
    <row r="20" spans="2:22" x14ac:dyDescent="0.2">
      <c r="B20" s="1">
        <v>2014</v>
      </c>
      <c r="C20" s="12">
        <v>25953</v>
      </c>
      <c r="D20" s="12">
        <v>15879</v>
      </c>
      <c r="E20" s="12">
        <v>2570</v>
      </c>
      <c r="F20" s="12">
        <v>45461</v>
      </c>
      <c r="G20" s="12">
        <v>16409</v>
      </c>
      <c r="H20" s="12">
        <v>2312</v>
      </c>
      <c r="I20" s="12">
        <v>2225</v>
      </c>
      <c r="J20" s="12">
        <v>49441</v>
      </c>
      <c r="K20" s="12">
        <v>377986</v>
      </c>
      <c r="L20" s="12">
        <v>51585</v>
      </c>
      <c r="M20" s="12">
        <v>6178</v>
      </c>
      <c r="N20" s="12">
        <v>28971</v>
      </c>
      <c r="O20" s="12">
        <v>500</v>
      </c>
      <c r="P20" s="12">
        <v>45728</v>
      </c>
      <c r="Q20" s="12">
        <f t="shared" si="0"/>
        <v>671198</v>
      </c>
      <c r="R20" s="12">
        <v>8518</v>
      </c>
      <c r="S20" s="12">
        <v>14088</v>
      </c>
      <c r="T20" s="12">
        <v>1080423</v>
      </c>
      <c r="U20" s="12">
        <v>5604168</v>
      </c>
      <c r="V20" s="12">
        <v>30854919</v>
      </c>
    </row>
    <row r="21" spans="2:22" x14ac:dyDescent="0.2">
      <c r="B21" s="1">
        <v>2015</v>
      </c>
      <c r="C21" s="12">
        <v>25963</v>
      </c>
      <c r="D21" s="12">
        <v>15901</v>
      </c>
      <c r="E21" s="12">
        <v>2512</v>
      </c>
      <c r="F21" s="12">
        <v>45084</v>
      </c>
      <c r="G21" s="12">
        <v>16482</v>
      </c>
      <c r="H21" s="12">
        <v>2238</v>
      </c>
      <c r="I21" s="12">
        <v>2199</v>
      </c>
      <c r="J21" s="12">
        <v>50105</v>
      </c>
      <c r="K21" s="12">
        <v>377610</v>
      </c>
      <c r="L21" s="12">
        <v>52501</v>
      </c>
      <c r="M21" s="12">
        <v>6122</v>
      </c>
      <c r="N21" s="12">
        <v>29067</v>
      </c>
      <c r="O21" s="12">
        <v>490</v>
      </c>
      <c r="P21" s="12">
        <v>45381</v>
      </c>
      <c r="Q21" s="12">
        <f t="shared" si="0"/>
        <v>671655</v>
      </c>
      <c r="R21" s="12">
        <v>8503</v>
      </c>
      <c r="S21" s="12">
        <v>14077</v>
      </c>
      <c r="T21" s="12">
        <v>1079811</v>
      </c>
      <c r="U21" s="12">
        <v>5581418</v>
      </c>
      <c r="V21" s="12">
        <v>30590028</v>
      </c>
    </row>
    <row r="22" spans="2:22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8" spans="2:22" x14ac:dyDescent="0.2">
      <c r="Q28" s="4"/>
      <c r="R28" s="4"/>
      <c r="S28" s="4"/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  <row r="39" spans="17:19" x14ac:dyDescent="0.2">
      <c r="Q39" s="4"/>
      <c r="R39" s="4"/>
      <c r="S39" s="4"/>
    </row>
    <row r="40" spans="17:19" x14ac:dyDescent="0.2">
      <c r="Q40" s="4"/>
      <c r="R40" s="4"/>
      <c r="S40" s="4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2.85546875" customWidth="1"/>
    <col min="3" max="16" width="17.7109375" customWidth="1"/>
    <col min="17" max="17" width="18.5703125" bestFit="1" customWidth="1"/>
    <col min="18" max="18" width="12.140625" customWidth="1"/>
    <col min="19" max="19" width="11.85546875" customWidth="1"/>
  </cols>
  <sheetData>
    <row r="1" spans="1:22" x14ac:dyDescent="0.2">
      <c r="A1" s="17" t="s">
        <v>45</v>
      </c>
      <c r="D1" s="1"/>
    </row>
    <row r="2" spans="1:22" x14ac:dyDescent="0.2">
      <c r="A2" s="8" t="s">
        <v>20</v>
      </c>
      <c r="D2" s="2"/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4731</v>
      </c>
      <c r="D6" s="15">
        <v>3560</v>
      </c>
      <c r="E6" s="15">
        <v>753</v>
      </c>
      <c r="F6" s="15">
        <v>5721</v>
      </c>
      <c r="G6" s="15">
        <v>2638</v>
      </c>
      <c r="H6" s="15">
        <v>459</v>
      </c>
      <c r="I6" s="15">
        <v>542</v>
      </c>
      <c r="J6" s="15">
        <v>8559</v>
      </c>
      <c r="K6" s="15">
        <v>93677</v>
      </c>
      <c r="L6" s="15">
        <v>7390</v>
      </c>
      <c r="M6" s="15">
        <v>1181</v>
      </c>
      <c r="N6" s="15">
        <v>4607</v>
      </c>
      <c r="O6" s="15">
        <v>98</v>
      </c>
      <c r="P6" s="15">
        <v>7021</v>
      </c>
      <c r="Q6" s="12">
        <f>SUM(C6:P6)</f>
        <v>140937</v>
      </c>
      <c r="R6" s="15">
        <v>2279</v>
      </c>
      <c r="S6" s="15">
        <v>3377</v>
      </c>
      <c r="T6" s="12">
        <v>232333</v>
      </c>
      <c r="U6" s="12">
        <v>1402849</v>
      </c>
      <c r="V6" s="12">
        <v>6382301</v>
      </c>
    </row>
    <row r="7" spans="1:22" x14ac:dyDescent="0.2">
      <c r="B7" s="1">
        <v>2001</v>
      </c>
      <c r="C7" s="15">
        <v>4828</v>
      </c>
      <c r="D7" s="15">
        <v>3608</v>
      </c>
      <c r="E7" s="15">
        <v>730</v>
      </c>
      <c r="F7" s="15">
        <v>5614</v>
      </c>
      <c r="G7" s="15">
        <v>2675</v>
      </c>
      <c r="H7" s="15">
        <v>439</v>
      </c>
      <c r="I7" s="15">
        <v>513</v>
      </c>
      <c r="J7" s="15">
        <v>8601</v>
      </c>
      <c r="K7" s="15">
        <v>91578</v>
      </c>
      <c r="L7" s="15">
        <v>7787</v>
      </c>
      <c r="M7" s="15">
        <v>1121</v>
      </c>
      <c r="N7" s="15">
        <v>4748</v>
      </c>
      <c r="O7" s="15">
        <v>91</v>
      </c>
      <c r="P7" s="15">
        <v>7186</v>
      </c>
      <c r="Q7" s="12">
        <f t="shared" ref="Q7:Q21" si="0">SUM(C7:P7)</f>
        <v>139519</v>
      </c>
      <c r="R7" s="15">
        <v>2231</v>
      </c>
      <c r="S7" s="15">
        <v>3245</v>
      </c>
      <c r="T7" s="12">
        <v>229725</v>
      </c>
      <c r="U7" s="12">
        <v>1355574</v>
      </c>
      <c r="V7" s="12">
        <v>6322155</v>
      </c>
    </row>
    <row r="8" spans="1:22" x14ac:dyDescent="0.2">
      <c r="B8" s="1">
        <v>2002</v>
      </c>
      <c r="C8" s="15">
        <v>5035</v>
      </c>
      <c r="D8" s="15">
        <v>3720</v>
      </c>
      <c r="E8" s="15">
        <v>731</v>
      </c>
      <c r="F8" s="15">
        <v>6138</v>
      </c>
      <c r="G8" s="15">
        <v>2694</v>
      </c>
      <c r="H8" s="15">
        <v>402</v>
      </c>
      <c r="I8" s="15">
        <v>520</v>
      </c>
      <c r="J8" s="15">
        <v>8931</v>
      </c>
      <c r="K8" s="15">
        <v>89540</v>
      </c>
      <c r="L8" s="15">
        <v>8219</v>
      </c>
      <c r="M8" s="15">
        <v>1074</v>
      </c>
      <c r="N8" s="15">
        <v>4973</v>
      </c>
      <c r="O8" s="15">
        <v>96</v>
      </c>
      <c r="P8" s="15">
        <v>7749</v>
      </c>
      <c r="Q8" s="12">
        <f t="shared" si="0"/>
        <v>139822</v>
      </c>
      <c r="R8" s="15">
        <v>2253</v>
      </c>
      <c r="S8" s="15">
        <v>3057</v>
      </c>
      <c r="T8" s="12">
        <v>230168</v>
      </c>
      <c r="U8" s="12">
        <v>1346021</v>
      </c>
      <c r="V8" s="12">
        <v>6367677</v>
      </c>
    </row>
    <row r="9" spans="1:22" x14ac:dyDescent="0.2">
      <c r="B9" s="1">
        <v>2003</v>
      </c>
      <c r="C9" s="15">
        <v>5399</v>
      </c>
      <c r="D9" s="15">
        <v>3930</v>
      </c>
      <c r="E9" s="15">
        <v>724</v>
      </c>
      <c r="F9" s="15">
        <v>6637</v>
      </c>
      <c r="G9" s="15">
        <v>2907</v>
      </c>
      <c r="H9" s="15">
        <v>423</v>
      </c>
      <c r="I9" s="15">
        <v>530</v>
      </c>
      <c r="J9" s="15">
        <v>9249</v>
      </c>
      <c r="K9" s="15">
        <v>91699</v>
      </c>
      <c r="L9" s="15">
        <v>9158</v>
      </c>
      <c r="M9" s="15">
        <v>1222</v>
      </c>
      <c r="N9" s="15">
        <v>5540</v>
      </c>
      <c r="O9" s="15">
        <v>99</v>
      </c>
      <c r="P9" s="15">
        <v>8232</v>
      </c>
      <c r="Q9" s="12">
        <f t="shared" si="0"/>
        <v>145749</v>
      </c>
      <c r="R9" s="15">
        <v>2281</v>
      </c>
      <c r="S9" s="15">
        <v>3394</v>
      </c>
      <c r="T9" s="12">
        <v>238859</v>
      </c>
      <c r="U9" s="12">
        <v>1362506</v>
      </c>
      <c r="V9" s="12">
        <v>6497543</v>
      </c>
    </row>
    <row r="10" spans="1:22" x14ac:dyDescent="0.2">
      <c r="B10" s="1">
        <v>2004</v>
      </c>
      <c r="C10" s="15">
        <v>5728</v>
      </c>
      <c r="D10" s="15">
        <v>3980</v>
      </c>
      <c r="E10" s="15">
        <v>712</v>
      </c>
      <c r="F10" s="15">
        <v>7703</v>
      </c>
      <c r="G10" s="15">
        <v>2976</v>
      </c>
      <c r="H10" s="15">
        <v>462</v>
      </c>
      <c r="I10" s="15">
        <v>532</v>
      </c>
      <c r="J10" s="15">
        <v>9255</v>
      </c>
      <c r="K10" s="15">
        <v>90922</v>
      </c>
      <c r="L10" s="15">
        <v>9549</v>
      </c>
      <c r="M10" s="15">
        <v>1245</v>
      </c>
      <c r="N10" s="15">
        <v>6022</v>
      </c>
      <c r="O10" s="15">
        <v>111</v>
      </c>
      <c r="P10" s="15">
        <v>8501</v>
      </c>
      <c r="Q10" s="12">
        <f t="shared" si="0"/>
        <v>147698</v>
      </c>
      <c r="R10" s="15">
        <v>2266</v>
      </c>
      <c r="S10" s="15">
        <v>3498</v>
      </c>
      <c r="T10" s="12">
        <v>241928</v>
      </c>
      <c r="U10" s="12">
        <v>1365621</v>
      </c>
      <c r="V10" s="12">
        <v>6571054</v>
      </c>
    </row>
    <row r="11" spans="1:22" x14ac:dyDescent="0.2">
      <c r="B11" s="1">
        <v>2005</v>
      </c>
      <c r="C11" s="12">
        <v>6060</v>
      </c>
      <c r="D11" s="12">
        <v>4128</v>
      </c>
      <c r="E11" s="12">
        <v>717</v>
      </c>
      <c r="F11" s="12">
        <v>7985</v>
      </c>
      <c r="G11" s="12">
        <v>3229</v>
      </c>
      <c r="H11" s="12">
        <v>471</v>
      </c>
      <c r="I11" s="12">
        <v>529</v>
      </c>
      <c r="J11" s="12">
        <v>9567</v>
      </c>
      <c r="K11" s="12">
        <v>93160</v>
      </c>
      <c r="L11" s="12">
        <v>10355</v>
      </c>
      <c r="M11" s="12">
        <v>1346</v>
      </c>
      <c r="N11" s="12">
        <v>6336</v>
      </c>
      <c r="O11" s="12">
        <v>103</v>
      </c>
      <c r="P11" s="12">
        <v>8833</v>
      </c>
      <c r="Q11" s="12">
        <f t="shared" si="0"/>
        <v>152819</v>
      </c>
      <c r="R11" s="15">
        <v>2271</v>
      </c>
      <c r="S11" s="15">
        <v>3597</v>
      </c>
      <c r="T11" s="12">
        <v>249921</v>
      </c>
      <c r="U11" s="12">
        <v>1381816</v>
      </c>
      <c r="V11" s="12">
        <v>6719131</v>
      </c>
    </row>
    <row r="12" spans="1:22" x14ac:dyDescent="0.2">
      <c r="B12" s="1">
        <v>2006</v>
      </c>
      <c r="C12" s="12">
        <v>6397</v>
      </c>
      <c r="D12" s="12">
        <v>4309</v>
      </c>
      <c r="E12" s="12">
        <v>690</v>
      </c>
      <c r="F12" s="12">
        <v>9005</v>
      </c>
      <c r="G12" s="12">
        <v>3398</v>
      </c>
      <c r="H12" s="12">
        <v>510</v>
      </c>
      <c r="I12" s="12">
        <v>525</v>
      </c>
      <c r="J12" s="12">
        <v>9423</v>
      </c>
      <c r="K12" s="12">
        <v>93722</v>
      </c>
      <c r="L12" s="12">
        <v>11176</v>
      </c>
      <c r="M12" s="12">
        <v>1369</v>
      </c>
      <c r="N12" s="12">
        <v>6600</v>
      </c>
      <c r="O12" s="12">
        <v>104</v>
      </c>
      <c r="P12" s="12">
        <v>9101</v>
      </c>
      <c r="Q12" s="12">
        <f t="shared" si="0"/>
        <v>156329</v>
      </c>
      <c r="R12" s="15">
        <v>2287</v>
      </c>
      <c r="S12" s="15">
        <v>3708</v>
      </c>
      <c r="T12" s="12">
        <v>254499</v>
      </c>
      <c r="U12" s="12">
        <v>1393291</v>
      </c>
      <c r="V12" s="12">
        <v>6825177</v>
      </c>
    </row>
    <row r="13" spans="1:22" x14ac:dyDescent="0.2">
      <c r="B13" s="1">
        <v>2007</v>
      </c>
      <c r="C13" s="12">
        <v>6707</v>
      </c>
      <c r="D13" s="12">
        <v>4458</v>
      </c>
      <c r="E13" s="12">
        <v>676</v>
      </c>
      <c r="F13" s="12">
        <v>9083</v>
      </c>
      <c r="G13" s="12">
        <v>3663</v>
      </c>
      <c r="H13" s="12">
        <v>513</v>
      </c>
      <c r="I13" s="12">
        <v>549</v>
      </c>
      <c r="J13" s="12">
        <v>9450</v>
      </c>
      <c r="K13" s="12">
        <v>94073</v>
      </c>
      <c r="L13" s="12">
        <v>11953</v>
      </c>
      <c r="M13" s="12">
        <v>1433</v>
      </c>
      <c r="N13" s="12">
        <v>7018</v>
      </c>
      <c r="O13" s="12">
        <v>110</v>
      </c>
      <c r="P13" s="12">
        <v>9474</v>
      </c>
      <c r="Q13" s="12">
        <f t="shared" si="0"/>
        <v>159160</v>
      </c>
      <c r="R13" s="15">
        <v>2286</v>
      </c>
      <c r="S13" s="15">
        <v>3793</v>
      </c>
      <c r="T13" s="12">
        <v>259228</v>
      </c>
      <c r="U13" s="12">
        <v>1403721</v>
      </c>
      <c r="V13" s="12">
        <v>6927730</v>
      </c>
    </row>
    <row r="14" spans="1:22" x14ac:dyDescent="0.2">
      <c r="B14" s="1">
        <v>2008</v>
      </c>
      <c r="C14" s="12">
        <v>7119</v>
      </c>
      <c r="D14" s="12">
        <v>4591</v>
      </c>
      <c r="E14" s="12">
        <v>670</v>
      </c>
      <c r="F14" s="12">
        <v>9921</v>
      </c>
      <c r="G14" s="12">
        <v>4045</v>
      </c>
      <c r="H14" s="12">
        <v>535</v>
      </c>
      <c r="I14" s="12">
        <v>603</v>
      </c>
      <c r="J14" s="12">
        <v>9991</v>
      </c>
      <c r="K14" s="12">
        <v>94429</v>
      </c>
      <c r="L14" s="12">
        <v>13234</v>
      </c>
      <c r="M14" s="12">
        <v>1559</v>
      </c>
      <c r="N14" s="12">
        <v>7290</v>
      </c>
      <c r="O14" s="12">
        <v>115</v>
      </c>
      <c r="P14" s="12">
        <v>9875</v>
      </c>
      <c r="Q14" s="12">
        <f t="shared" si="0"/>
        <v>163977</v>
      </c>
      <c r="R14" s="15">
        <v>2262</v>
      </c>
      <c r="S14" s="15">
        <v>3856</v>
      </c>
      <c r="T14" s="12">
        <v>266578</v>
      </c>
      <c r="U14" s="12">
        <v>1424509</v>
      </c>
      <c r="V14" s="12">
        <v>7113961</v>
      </c>
    </row>
    <row r="15" spans="1:22" x14ac:dyDescent="0.2">
      <c r="B15" s="1">
        <v>2009</v>
      </c>
      <c r="C15" s="12">
        <v>7560</v>
      </c>
      <c r="D15" s="12">
        <v>4716</v>
      </c>
      <c r="E15" s="12">
        <v>660</v>
      </c>
      <c r="F15" s="12">
        <v>10289</v>
      </c>
      <c r="G15" s="12">
        <v>4207</v>
      </c>
      <c r="H15" s="12">
        <v>530</v>
      </c>
      <c r="I15" s="12">
        <v>586</v>
      </c>
      <c r="J15" s="12">
        <v>10485</v>
      </c>
      <c r="K15" s="12">
        <v>95894</v>
      </c>
      <c r="L15" s="12">
        <v>13813</v>
      </c>
      <c r="M15" s="12">
        <v>1592</v>
      </c>
      <c r="N15" s="12">
        <v>7615</v>
      </c>
      <c r="O15" s="12">
        <v>107</v>
      </c>
      <c r="P15" s="12">
        <v>10193</v>
      </c>
      <c r="Q15" s="12">
        <f t="shared" si="0"/>
        <v>168247</v>
      </c>
      <c r="R15" s="15">
        <v>2213</v>
      </c>
      <c r="S15" s="15">
        <v>4032</v>
      </c>
      <c r="T15" s="12">
        <v>272793</v>
      </c>
      <c r="U15" s="12">
        <v>1443837</v>
      </c>
      <c r="V15" s="12">
        <v>7265948</v>
      </c>
    </row>
    <row r="16" spans="1:22" x14ac:dyDescent="0.2">
      <c r="B16" s="1">
        <v>2010</v>
      </c>
      <c r="C16" s="12">
        <v>7661</v>
      </c>
      <c r="D16" s="12">
        <v>4831</v>
      </c>
      <c r="E16" s="12">
        <v>640</v>
      </c>
      <c r="F16" s="12">
        <v>10600</v>
      </c>
      <c r="G16" s="12">
        <v>4456</v>
      </c>
      <c r="H16" s="12">
        <v>523</v>
      </c>
      <c r="I16" s="12">
        <v>589</v>
      </c>
      <c r="J16" s="12">
        <v>10413</v>
      </c>
      <c r="K16" s="12">
        <v>95934</v>
      </c>
      <c r="L16" s="12">
        <v>14222</v>
      </c>
      <c r="M16" s="12">
        <v>1649</v>
      </c>
      <c r="N16" s="12">
        <v>7928</v>
      </c>
      <c r="O16" s="12">
        <v>113</v>
      </c>
      <c r="P16" s="12">
        <v>10457</v>
      </c>
      <c r="Q16" s="12">
        <f t="shared" si="0"/>
        <v>170016</v>
      </c>
      <c r="R16" s="15">
        <v>2210</v>
      </c>
      <c r="S16" s="15">
        <v>4016</v>
      </c>
      <c r="T16" s="12">
        <v>275486</v>
      </c>
      <c r="U16" s="12">
        <v>1455375</v>
      </c>
      <c r="V16" s="12">
        <v>7371820</v>
      </c>
    </row>
    <row r="17" spans="2:22" x14ac:dyDescent="0.2">
      <c r="B17" s="1">
        <v>2011</v>
      </c>
      <c r="C17" s="12">
        <v>7901</v>
      </c>
      <c r="D17" s="12">
        <v>4767</v>
      </c>
      <c r="E17" s="12">
        <v>624</v>
      </c>
      <c r="F17" s="12">
        <v>10896</v>
      </c>
      <c r="G17" s="12">
        <v>4626</v>
      </c>
      <c r="H17" s="12">
        <v>518</v>
      </c>
      <c r="I17" s="12">
        <v>592</v>
      </c>
      <c r="J17" s="12">
        <v>10717</v>
      </c>
      <c r="K17" s="12">
        <v>96424</v>
      </c>
      <c r="L17" s="12">
        <v>14763</v>
      </c>
      <c r="M17" s="12">
        <v>1641</v>
      </c>
      <c r="N17" s="12">
        <v>8085</v>
      </c>
      <c r="O17" s="12">
        <v>116</v>
      </c>
      <c r="P17" s="12">
        <v>10604</v>
      </c>
      <c r="Q17" s="12">
        <f t="shared" si="0"/>
        <v>172274</v>
      </c>
      <c r="R17" s="15">
        <v>2178</v>
      </c>
      <c r="S17" s="15">
        <v>3968</v>
      </c>
      <c r="T17" s="12">
        <v>278024</v>
      </c>
      <c r="U17" s="12">
        <v>1462486</v>
      </c>
      <c r="V17" s="12">
        <v>7446863</v>
      </c>
    </row>
    <row r="18" spans="2:22" x14ac:dyDescent="0.2">
      <c r="B18" s="1">
        <v>2012</v>
      </c>
      <c r="C18" s="12">
        <v>7999</v>
      </c>
      <c r="D18" s="12">
        <v>4781</v>
      </c>
      <c r="E18" s="12">
        <v>615</v>
      </c>
      <c r="F18" s="12">
        <v>11233</v>
      </c>
      <c r="G18" s="12">
        <v>4924</v>
      </c>
      <c r="H18" s="12">
        <v>522</v>
      </c>
      <c r="I18" s="12">
        <v>581</v>
      </c>
      <c r="J18" s="12">
        <v>10899</v>
      </c>
      <c r="K18" s="12">
        <v>96842</v>
      </c>
      <c r="L18" s="12">
        <v>15301</v>
      </c>
      <c r="M18" s="12">
        <v>1674</v>
      </c>
      <c r="N18" s="12">
        <v>8312</v>
      </c>
      <c r="O18" s="12">
        <v>111</v>
      </c>
      <c r="P18" s="12">
        <v>10865</v>
      </c>
      <c r="Q18" s="12">
        <f t="shared" si="0"/>
        <v>174659</v>
      </c>
      <c r="R18" s="12">
        <v>2097</v>
      </c>
      <c r="S18" s="12">
        <v>3871</v>
      </c>
      <c r="T18" s="12">
        <v>280382</v>
      </c>
      <c r="U18" s="12">
        <v>1464898</v>
      </c>
      <c r="V18" s="12">
        <v>7494016</v>
      </c>
    </row>
    <row r="19" spans="2:22" x14ac:dyDescent="0.2">
      <c r="B19" s="1">
        <v>2013</v>
      </c>
      <c r="C19" s="12">
        <v>8101</v>
      </c>
      <c r="D19" s="12">
        <v>4751</v>
      </c>
      <c r="E19" s="12">
        <v>608</v>
      </c>
      <c r="F19" s="12">
        <v>11608</v>
      </c>
      <c r="G19" s="12">
        <v>5083</v>
      </c>
      <c r="H19" s="12">
        <v>534</v>
      </c>
      <c r="I19" s="12">
        <v>583</v>
      </c>
      <c r="J19" s="12">
        <v>11093</v>
      </c>
      <c r="K19" s="12">
        <v>97360</v>
      </c>
      <c r="L19" s="12">
        <v>15719</v>
      </c>
      <c r="M19" s="12">
        <v>1723</v>
      </c>
      <c r="N19" s="12">
        <v>8524</v>
      </c>
      <c r="O19" s="12">
        <v>106</v>
      </c>
      <c r="P19" s="12">
        <v>10879</v>
      </c>
      <c r="Q19" s="12">
        <f t="shared" si="0"/>
        <v>176672</v>
      </c>
      <c r="R19" s="12">
        <v>2125</v>
      </c>
      <c r="S19" s="12">
        <v>4362</v>
      </c>
      <c r="T19" s="12">
        <v>282997</v>
      </c>
      <c r="U19" s="12">
        <v>1468118</v>
      </c>
      <c r="V19" s="12">
        <v>7510869</v>
      </c>
    </row>
    <row r="20" spans="2:22" x14ac:dyDescent="0.2">
      <c r="B20" s="1">
        <v>2014</v>
      </c>
      <c r="C20" s="12">
        <v>8155</v>
      </c>
      <c r="D20" s="12">
        <v>4822</v>
      </c>
      <c r="E20" s="12">
        <v>595</v>
      </c>
      <c r="F20" s="12">
        <v>11220</v>
      </c>
      <c r="G20" s="12">
        <v>5232</v>
      </c>
      <c r="H20" s="12">
        <v>519</v>
      </c>
      <c r="I20" s="12">
        <v>579</v>
      </c>
      <c r="J20" s="12">
        <v>10870</v>
      </c>
      <c r="K20" s="12">
        <v>96961</v>
      </c>
      <c r="L20" s="12">
        <v>15106</v>
      </c>
      <c r="M20" s="12">
        <v>1743</v>
      </c>
      <c r="N20" s="12">
        <v>8776</v>
      </c>
      <c r="O20" s="12">
        <v>107</v>
      </c>
      <c r="P20" s="12">
        <v>10804</v>
      </c>
      <c r="Q20" s="12">
        <f t="shared" si="0"/>
        <v>175489</v>
      </c>
      <c r="R20" s="12">
        <v>2074</v>
      </c>
      <c r="S20" s="12">
        <v>4220</v>
      </c>
      <c r="T20" s="12">
        <v>280183</v>
      </c>
      <c r="U20" s="12">
        <v>1460849</v>
      </c>
      <c r="V20" s="12">
        <v>7473995</v>
      </c>
    </row>
    <row r="21" spans="2:22" x14ac:dyDescent="0.2">
      <c r="B21" s="1">
        <v>2015</v>
      </c>
      <c r="C21" s="12">
        <v>8194</v>
      </c>
      <c r="D21" s="12">
        <v>4808</v>
      </c>
      <c r="E21" s="12">
        <v>576</v>
      </c>
      <c r="F21" s="12">
        <v>11037</v>
      </c>
      <c r="G21" s="12">
        <v>5411</v>
      </c>
      <c r="H21" s="12">
        <v>510</v>
      </c>
      <c r="I21" s="12">
        <v>563</v>
      </c>
      <c r="J21" s="12">
        <v>11132</v>
      </c>
      <c r="K21" s="12">
        <v>97485</v>
      </c>
      <c r="L21" s="12">
        <v>15409</v>
      </c>
      <c r="M21" s="12">
        <v>1727</v>
      </c>
      <c r="N21" s="12">
        <v>8907</v>
      </c>
      <c r="O21" s="12">
        <v>105</v>
      </c>
      <c r="P21" s="12">
        <v>10938</v>
      </c>
      <c r="Q21" s="12">
        <f t="shared" si="0"/>
        <v>176802</v>
      </c>
      <c r="R21" s="12">
        <v>2049</v>
      </c>
      <c r="S21" s="12">
        <v>4180</v>
      </c>
      <c r="T21" s="12">
        <v>281335</v>
      </c>
      <c r="U21" s="12">
        <v>1456922</v>
      </c>
      <c r="V21" s="12">
        <v>7460369</v>
      </c>
    </row>
    <row r="22" spans="2:22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  <row r="39" spans="17:19" x14ac:dyDescent="0.2">
      <c r="Q39" s="4"/>
      <c r="R39" s="4"/>
      <c r="S39" s="4"/>
    </row>
  </sheetData>
  <phoneticPr fontId="3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pane xSplit="2" ySplit="5" topLeftCell="L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7.5703125" customWidth="1"/>
  </cols>
  <sheetData>
    <row r="1" spans="1:23" x14ac:dyDescent="0.2">
      <c r="A1" s="17" t="s">
        <v>46</v>
      </c>
    </row>
    <row r="2" spans="1:23" ht="38.25" x14ac:dyDescent="0.2">
      <c r="A2" s="8" t="s">
        <v>51</v>
      </c>
    </row>
    <row r="3" spans="1:23" ht="38.25" x14ac:dyDescent="0.2">
      <c r="A3" s="9" t="s">
        <v>54</v>
      </c>
    </row>
    <row r="4" spans="1:23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3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3" x14ac:dyDescent="0.2">
      <c r="B6" s="1">
        <v>2000</v>
      </c>
      <c r="C6" s="3">
        <f>'Población&gt;65 años'!C6/'Población&lt;16 años'!C6</f>
        <v>0.35552737264848872</v>
      </c>
      <c r="D6" s="3">
        <f>'Población&gt;65 años'!D6/'Población&lt;16 años'!D6</f>
        <v>0.6390449438202247</v>
      </c>
      <c r="E6" s="3">
        <f>'Población&gt;65 años'!E6/'Población&lt;16 años'!E6</f>
        <v>0.86454183266932272</v>
      </c>
      <c r="F6" s="3">
        <f>'Población&gt;65 años'!F6/'Población&lt;16 años'!F6</f>
        <v>0.65268309736060126</v>
      </c>
      <c r="G6" s="3">
        <f>'Población&gt;65 años'!G6/'Población&lt;16 años'!G6</f>
        <v>0.58642911296436695</v>
      </c>
      <c r="H6" s="3">
        <f>'Población&gt;65 años'!H6/'Población&lt;16 años'!H6</f>
        <v>1.093681917211329</v>
      </c>
      <c r="I6" s="3">
        <f>'Población&gt;65 años'!I6/'Población&lt;16 años'!I6</f>
        <v>1.1254612546125462</v>
      </c>
      <c r="J6" s="3">
        <f>'Población&gt;65 años'!J6/'Población&lt;16 años'!J6</f>
        <v>0.80558476457530082</v>
      </c>
      <c r="K6" s="3">
        <f>'Población&gt;65 años'!K6/'Población&lt;16 años'!K6</f>
        <v>0.78971359031565913</v>
      </c>
      <c r="L6" s="3">
        <f>'Población&gt;65 años'!L6/'Población&lt;16 años'!L6</f>
        <v>0.81745602165087961</v>
      </c>
      <c r="M6" s="3">
        <f>'Población&gt;65 años'!M6/'Población&lt;16 años'!M6</f>
        <v>0.77476714648602873</v>
      </c>
      <c r="N6" s="3">
        <f>'Población&gt;65 años'!N6/'Población&lt;16 años'!N6</f>
        <v>0.46320816149337962</v>
      </c>
      <c r="O6" s="3">
        <f>'Población&gt;65 años'!O6/'Población&lt;16 años'!O6</f>
        <v>1.2346938775510203</v>
      </c>
      <c r="P6" s="3">
        <f>'Población&gt;65 años'!P6/'Población&lt;16 años'!P6</f>
        <v>0.75445093291553911</v>
      </c>
      <c r="Q6" s="3">
        <f>'Población&gt;65 años'!Q6/'Población&lt;16 años'!Q6</f>
        <v>0.75481952929323026</v>
      </c>
      <c r="R6" s="3">
        <f>'Población&gt;65 años'!R6/'Población&lt;16 años'!R6</f>
        <v>0.91619131197893811</v>
      </c>
      <c r="S6" s="3">
        <f>'Población&gt;65 años'!S6/'Población&lt;16 años'!S6</f>
        <v>0.79360379034646134</v>
      </c>
      <c r="T6" s="3">
        <f>'Población&gt;65 años'!T6/'Población&lt;16 años'!T6</f>
        <v>0.77401832714250662</v>
      </c>
      <c r="U6" s="3">
        <f>'Población&gt;65 años'!U6/'Población&lt;16 años'!U6</f>
        <v>0.74553212783414324</v>
      </c>
      <c r="V6" s="3">
        <f>'Población&gt;65 años'!V6/'Población&lt;16 años'!V6</f>
        <v>1.0720494066324981</v>
      </c>
      <c r="W6" s="3"/>
    </row>
    <row r="7" spans="1:23" x14ac:dyDescent="0.2">
      <c r="B7" s="1">
        <v>2001</v>
      </c>
      <c r="C7" s="3">
        <f>'Población&gt;65 años'!C7/'Población&lt;16 años'!C7</f>
        <v>0.37323943661971831</v>
      </c>
      <c r="D7" s="3">
        <f>'Población&gt;65 años'!D7/'Población&lt;16 años'!D7</f>
        <v>0.65604212860310418</v>
      </c>
      <c r="E7" s="3">
        <f>'Población&gt;65 años'!E7/'Población&lt;16 años'!E7</f>
        <v>0.9342465753424658</v>
      </c>
      <c r="F7" s="3">
        <f>'Población&gt;65 años'!F7/'Población&lt;16 años'!F7</f>
        <v>0.72996081225507659</v>
      </c>
      <c r="G7" s="3">
        <f>'Población&gt;65 años'!G7/'Población&lt;16 años'!G7</f>
        <v>0.5992523364485981</v>
      </c>
      <c r="H7" s="3">
        <f>'Población&gt;65 años'!H7/'Población&lt;16 años'!H7</f>
        <v>1.2027334851936218</v>
      </c>
      <c r="I7" s="3">
        <f>'Población&gt;65 años'!I7/'Población&lt;16 años'!I7</f>
        <v>1.2358674463937622</v>
      </c>
      <c r="J7" s="3">
        <f>'Población&gt;65 años'!J7/'Población&lt;16 años'!J7</f>
        <v>0.86513196139983728</v>
      </c>
      <c r="K7" s="3">
        <f>'Población&gt;65 años'!K7/'Población&lt;16 años'!K7</f>
        <v>0.82984996396514443</v>
      </c>
      <c r="L7" s="3">
        <f>'Población&gt;65 años'!L7/'Población&lt;16 años'!L7</f>
        <v>0.84063182226788236</v>
      </c>
      <c r="M7" s="3">
        <f>'Población&gt;65 años'!M7/'Población&lt;16 años'!M7</f>
        <v>0.83140053523639612</v>
      </c>
      <c r="N7" s="3">
        <f>'Población&gt;65 años'!N7/'Población&lt;16 años'!N7</f>
        <v>0.47809604043807918</v>
      </c>
      <c r="O7" s="3">
        <f>'Población&gt;65 años'!O7/'Población&lt;16 años'!O7</f>
        <v>1.3736263736263736</v>
      </c>
      <c r="P7" s="3">
        <f>'Población&gt;65 años'!P7/'Población&lt;16 años'!P7</f>
        <v>0.78666852212635685</v>
      </c>
      <c r="Q7" s="3">
        <f>'Población&gt;65 años'!Q7/'Población&lt;16 años'!Q7</f>
        <v>0.79327546785742442</v>
      </c>
      <c r="R7" s="3">
        <f>'Población&gt;65 años'!R7/'Población&lt;16 años'!R7</f>
        <v>0.94038547736441058</v>
      </c>
      <c r="S7" s="3">
        <f>'Población&gt;65 años'!S7/'Población&lt;16 años'!S7</f>
        <v>0.84437596302003082</v>
      </c>
      <c r="T7" s="3">
        <f>'Población&gt;65 años'!T7/'Población&lt;16 años'!T7</f>
        <v>0.81351180759603869</v>
      </c>
      <c r="U7" s="3">
        <f>'Población&gt;65 años'!U7/'Población&lt;16 años'!U7</f>
        <v>0.80431979368149575</v>
      </c>
      <c r="V7" s="3">
        <f>'Población&gt;65 años'!V7/'Población&lt;16 años'!V7</f>
        <v>1.1131573015846654</v>
      </c>
      <c r="W7" s="3"/>
    </row>
    <row r="8" spans="1:23" x14ac:dyDescent="0.2">
      <c r="B8" s="1">
        <v>2002</v>
      </c>
      <c r="C8" s="3">
        <f>'Población&gt;65 años'!C8/'Población&lt;16 años'!C8</f>
        <v>0.38470705064548161</v>
      </c>
      <c r="D8" s="3">
        <f>'Población&gt;65 años'!D8/'Población&lt;16 años'!D8</f>
        <v>0.66344086021505377</v>
      </c>
      <c r="E8" s="3">
        <f>'Población&gt;65 años'!E8/'Población&lt;16 años'!E8</f>
        <v>0.93160054719562246</v>
      </c>
      <c r="F8" s="3">
        <f>'Población&gt;65 años'!F8/'Población&lt;16 años'!F8</f>
        <v>0.71375040729879435</v>
      </c>
      <c r="G8" s="3">
        <f>'Población&gt;65 años'!G8/'Población&lt;16 años'!G8</f>
        <v>0.62175204157386788</v>
      </c>
      <c r="H8" s="3">
        <f>'Población&gt;65 años'!H8/'Población&lt;16 años'!H8</f>
        <v>1.3308457711442787</v>
      </c>
      <c r="I8" s="3">
        <f>'Población&gt;65 años'!I8/'Población&lt;16 años'!I8</f>
        <v>1.2519230769230769</v>
      </c>
      <c r="J8" s="3">
        <f>'Población&gt;65 años'!J8/'Población&lt;16 años'!J8</f>
        <v>0.89508453700593438</v>
      </c>
      <c r="K8" s="3">
        <f>'Población&gt;65 años'!K8/'Población&lt;16 años'!K8</f>
        <v>0.85626535626535627</v>
      </c>
      <c r="L8" s="3">
        <f>'Población&gt;65 años'!L8/'Población&lt;16 años'!L8</f>
        <v>0.85399683659812631</v>
      </c>
      <c r="M8" s="3">
        <f>'Población&gt;65 años'!M8/'Población&lt;16 años'!M8</f>
        <v>0.8938547486033519</v>
      </c>
      <c r="N8" s="3">
        <f>'Población&gt;65 años'!N8/'Población&lt;16 años'!N8</f>
        <v>0.49225819424894429</v>
      </c>
      <c r="O8" s="3">
        <f>'Población&gt;65 años'!O8/'Población&lt;16 años'!O8</f>
        <v>1.3125</v>
      </c>
      <c r="P8" s="3">
        <f>'Población&gt;65 años'!P8/'Población&lt;16 años'!P8</f>
        <v>0.77713253323009424</v>
      </c>
      <c r="Q8" s="3">
        <f>'Población&gt;65 años'!Q8/'Población&lt;16 años'!Q8</f>
        <v>0.81222554390582313</v>
      </c>
      <c r="R8" s="3">
        <f>'Población&gt;65 años'!R8/'Población&lt;16 años'!R8</f>
        <v>0.9529516200621394</v>
      </c>
      <c r="S8" s="3">
        <f>'Población&gt;65 años'!S8/'Población&lt;16 años'!S8</f>
        <v>0.92083742230945376</v>
      </c>
      <c r="T8" s="3">
        <f>'Población&gt;65 años'!T8/'Población&lt;16 años'!T8</f>
        <v>0.83590681589100135</v>
      </c>
      <c r="U8" s="3">
        <f>'Población&gt;65 años'!U8/'Población&lt;16 años'!U8</f>
        <v>0.82540391271755786</v>
      </c>
      <c r="V8" s="3">
        <f>'Población&gt;65 años'!V8/'Población&lt;16 años'!V8</f>
        <v>1.12591059502547</v>
      </c>
      <c r="W8" s="3"/>
    </row>
    <row r="9" spans="1:23" x14ac:dyDescent="0.2">
      <c r="B9" s="1">
        <v>2003</v>
      </c>
      <c r="C9" s="3">
        <f>'Población&gt;65 años'!C9/'Población&lt;16 años'!C9</f>
        <v>0.39655491757732914</v>
      </c>
      <c r="D9" s="3">
        <f>'Población&gt;65 años'!D9/'Población&lt;16 años'!D9</f>
        <v>0.65419847328244274</v>
      </c>
      <c r="E9" s="3">
        <f>'Población&gt;65 años'!E9/'Población&lt;16 años'!E9</f>
        <v>1</v>
      </c>
      <c r="F9" s="3">
        <f>'Población&gt;65 años'!F9/'Población&lt;16 años'!F9</f>
        <v>0.76691276178996537</v>
      </c>
      <c r="G9" s="3">
        <f>'Población&gt;65 años'!G9/'Población&lt;16 años'!G9</f>
        <v>0.60681114551083593</v>
      </c>
      <c r="H9" s="3">
        <f>'Población&gt;65 años'!H9/'Población&lt;16 años'!H9</f>
        <v>1.2080378250591017</v>
      </c>
      <c r="I9" s="3">
        <f>'Población&gt;65 años'!I9/'Población&lt;16 años'!I9</f>
        <v>1.230188679245283</v>
      </c>
      <c r="J9" s="3">
        <f>'Población&gt;65 años'!J9/'Población&lt;16 años'!J9</f>
        <v>0.96518542545140018</v>
      </c>
      <c r="K9" s="3">
        <f>'Población&gt;65 años'!K9/'Población&lt;16 años'!K9</f>
        <v>0.85107798340221807</v>
      </c>
      <c r="L9" s="3">
        <f>'Población&gt;65 años'!L9/'Población&lt;16 años'!L9</f>
        <v>0.85040401834461676</v>
      </c>
      <c r="M9" s="3">
        <f>'Población&gt;65 años'!M9/'Población&lt;16 años'!M9</f>
        <v>0.83224222585924712</v>
      </c>
      <c r="N9" s="3">
        <f>'Población&gt;65 años'!N9/'Población&lt;16 años'!N9</f>
        <v>0.49061371841155232</v>
      </c>
      <c r="O9" s="3">
        <f>'Población&gt;65 años'!O9/'Población&lt;16 años'!O9</f>
        <v>1.2424242424242424</v>
      </c>
      <c r="P9" s="3">
        <f>'Población&gt;65 años'!P9/'Población&lt;16 años'!P9</f>
        <v>0.81790573372206021</v>
      </c>
      <c r="Q9" s="3">
        <f>'Población&gt;65 años'!Q9/'Población&lt;16 años'!Q9</f>
        <v>0.8151136542960844</v>
      </c>
      <c r="R9" s="3">
        <f>'Población&gt;65 años'!R9/'Población&lt;16 años'!R9</f>
        <v>0.9807102148180622</v>
      </c>
      <c r="S9" s="3">
        <f>'Población&gt;65 años'!S9/'Población&lt;16 años'!S9</f>
        <v>0.8644667059516794</v>
      </c>
      <c r="T9" s="3">
        <f>'Población&gt;65 años'!T9/'Población&lt;16 años'!T9</f>
        <v>0.83127284297430704</v>
      </c>
      <c r="U9" s="3">
        <f>'Población&gt;65 años'!U9/'Población&lt;16 años'!U9</f>
        <v>0.82827892134052983</v>
      </c>
      <c r="V9" s="3">
        <f>'Población&gt;65 años'!V9/'Población&lt;16 años'!V9</f>
        <v>1.1199033234562665</v>
      </c>
      <c r="W9" s="3"/>
    </row>
    <row r="10" spans="1:23" x14ac:dyDescent="0.2">
      <c r="B10" s="1">
        <v>2004</v>
      </c>
      <c r="C10" s="3">
        <f>'Población&gt;65 años'!C10/'Población&lt;16 años'!C10</f>
        <v>0.39804469273743015</v>
      </c>
      <c r="D10" s="3">
        <f>'Población&gt;65 años'!D10/'Población&lt;16 años'!D10</f>
        <v>0.64924623115577884</v>
      </c>
      <c r="E10" s="3">
        <f>'Población&gt;65 años'!E10/'Población&lt;16 años'!E10</f>
        <v>1.0182584269662922</v>
      </c>
      <c r="F10" s="3">
        <f>'Población&gt;65 años'!F10/'Población&lt;16 años'!F10</f>
        <v>0.64195767882643129</v>
      </c>
      <c r="G10" s="3">
        <f>'Población&gt;65 años'!G10/'Población&lt;16 años'!G10</f>
        <v>0.62567204301075274</v>
      </c>
      <c r="H10" s="3">
        <f>'Población&gt;65 años'!H10/'Población&lt;16 años'!H10</f>
        <v>1.1796536796536796</v>
      </c>
      <c r="I10" s="3">
        <f>'Población&gt;65 años'!I10/'Población&lt;16 años'!I10</f>
        <v>1.1917293233082706</v>
      </c>
      <c r="J10" s="3">
        <f>'Población&gt;65 años'!J10/'Población&lt;16 años'!J10</f>
        <v>0.99103187466234466</v>
      </c>
      <c r="K10" s="3">
        <f>'Población&gt;65 años'!K10/'Población&lt;16 años'!K10</f>
        <v>0.85890103605288048</v>
      </c>
      <c r="L10" s="3">
        <f>'Población&gt;65 años'!L10/'Población&lt;16 años'!L10</f>
        <v>0.77966279191538379</v>
      </c>
      <c r="M10" s="3">
        <f>'Población&gt;65 años'!M10/'Población&lt;16 años'!M10</f>
        <v>0.84819277108433733</v>
      </c>
      <c r="N10" s="3">
        <f>'Población&gt;65 años'!N10/'Población&lt;16 años'!N10</f>
        <v>0.47874460312188644</v>
      </c>
      <c r="O10" s="3">
        <f>'Población&gt;65 años'!O10/'Población&lt;16 años'!O10</f>
        <v>1.0990990990990992</v>
      </c>
      <c r="P10" s="3">
        <f>'Población&gt;65 años'!P10/'Población&lt;16 años'!P10</f>
        <v>0.79708269615339367</v>
      </c>
      <c r="Q10" s="3">
        <f>'Población&gt;65 años'!Q10/'Población&lt;16 años'!Q10</f>
        <v>0.80652412354940484</v>
      </c>
      <c r="R10" s="3">
        <f>'Población&gt;65 años'!R10/'Población&lt;16 años'!R10</f>
        <v>0.97705207413945283</v>
      </c>
      <c r="S10" s="3">
        <f>'Población&gt;65 años'!S10/'Población&lt;16 años'!S10</f>
        <v>0.81017724413950831</v>
      </c>
      <c r="T10" s="3">
        <f>'Población&gt;65 años'!T10/'Población&lt;16 años'!T10</f>
        <v>0.82460070764855664</v>
      </c>
      <c r="U10" s="3">
        <f>'Población&gt;65 años'!U10/'Población&lt;16 años'!U10</f>
        <v>0.83085497367131877</v>
      </c>
      <c r="V10" s="3">
        <f>'Población&gt;65 años'!V10/'Población&lt;16 años'!V10</f>
        <v>1.1110864406227676</v>
      </c>
      <c r="W10" s="3"/>
    </row>
    <row r="11" spans="1:23" x14ac:dyDescent="0.2">
      <c r="B11" s="1">
        <v>2005</v>
      </c>
      <c r="C11" s="3">
        <f>'Población&gt;65 años'!C11/'Población&lt;16 años'!C11</f>
        <v>0.39438943894389439</v>
      </c>
      <c r="D11" s="3">
        <f>'Población&gt;65 años'!D11/'Población&lt;16 años'!D11</f>
        <v>0.64292635658914732</v>
      </c>
      <c r="E11" s="3">
        <f>'Población&gt;65 años'!E11/'Población&lt;16 años'!E11</f>
        <v>1.0237099023709901</v>
      </c>
      <c r="F11" s="3">
        <f>'Población&gt;65 años'!F11/'Población&lt;16 años'!F11</f>
        <v>0.67914840325610515</v>
      </c>
      <c r="G11" s="3">
        <f>'Población&gt;65 años'!G11/'Población&lt;16 años'!G11</f>
        <v>0.58996593372561168</v>
      </c>
      <c r="H11" s="3">
        <f>'Población&gt;65 años'!H11/'Población&lt;16 años'!H11</f>
        <v>1.2080679405520169</v>
      </c>
      <c r="I11" s="3">
        <f>'Población&gt;65 años'!I11/'Población&lt;16 años'!I11</f>
        <v>1.2041587901701323</v>
      </c>
      <c r="J11" s="3">
        <f>'Población&gt;65 años'!J11/'Población&lt;16 años'!J11</f>
        <v>1.0280129612208633</v>
      </c>
      <c r="K11" s="3">
        <f>'Población&gt;65 años'!K11/'Población&lt;16 años'!K11</f>
        <v>0.84538428510090169</v>
      </c>
      <c r="L11" s="3">
        <f>'Población&gt;65 años'!L11/'Población&lt;16 años'!L11</f>
        <v>0.76378561081603091</v>
      </c>
      <c r="M11" s="3">
        <f>'Población&gt;65 años'!M11/'Población&lt;16 años'!M11</f>
        <v>0.79049034175334321</v>
      </c>
      <c r="N11" s="3">
        <f>'Población&gt;65 años'!N11/'Población&lt;16 años'!N11</f>
        <v>0.4897411616161616</v>
      </c>
      <c r="O11" s="3">
        <f>'Población&gt;65 años'!O11/'Población&lt;16 años'!O11</f>
        <v>1.1941747572815533</v>
      </c>
      <c r="P11" s="3">
        <f>'Población&gt;65 años'!P11/'Población&lt;16 años'!P11</f>
        <v>0.81954036001358543</v>
      </c>
      <c r="Q11" s="3">
        <f>'Población&gt;65 años'!Q11/'Población&lt;16 años'!Q11</f>
        <v>0.80056144851098354</v>
      </c>
      <c r="R11" s="3">
        <f>'Población&gt;65 años'!R11/'Población&lt;16 años'!R11</f>
        <v>0.96301188903566715</v>
      </c>
      <c r="S11" s="3">
        <f>'Población&gt;65 años'!S11/'Población&lt;16 años'!S11</f>
        <v>0.80205726994717819</v>
      </c>
      <c r="T11" s="3">
        <f>'Población&gt;65 años'!T11/'Población&lt;16 años'!T11</f>
        <v>0.82089940421173091</v>
      </c>
      <c r="U11" s="3">
        <f>'Población&gt;65 años'!U11/'Población&lt;16 años'!U11</f>
        <v>0.82887736138530743</v>
      </c>
      <c r="V11" s="3">
        <f>'Población&gt;65 años'!V11/'Población&lt;16 años'!V11</f>
        <v>1.091252276522068</v>
      </c>
      <c r="W11" s="3"/>
    </row>
    <row r="12" spans="1:23" x14ac:dyDescent="0.2">
      <c r="B12" s="1">
        <v>2006</v>
      </c>
      <c r="C12" s="3">
        <f>'Población&gt;65 años'!C12/'Población&lt;16 años'!C12</f>
        <v>0.40159449742066594</v>
      </c>
      <c r="D12" s="3">
        <f>'Población&gt;65 años'!D12/'Población&lt;16 años'!D12</f>
        <v>0.63378974239962871</v>
      </c>
      <c r="E12" s="3">
        <f>'Población&gt;65 años'!E12/'Población&lt;16 años'!E12</f>
        <v>1.0739130434782609</v>
      </c>
      <c r="F12" s="3">
        <f>'Población&gt;65 años'!F12/'Población&lt;16 años'!F12</f>
        <v>0.6568573014991671</v>
      </c>
      <c r="G12" s="3">
        <f>'Población&gt;65 años'!G12/'Población&lt;16 años'!G12</f>
        <v>0.58328428487345496</v>
      </c>
      <c r="H12" s="3">
        <f>'Población&gt;65 años'!H12/'Población&lt;16 años'!H12</f>
        <v>1.115686274509804</v>
      </c>
      <c r="I12" s="3">
        <f>'Población&gt;65 años'!I12/'Población&lt;16 años'!I12</f>
        <v>1.2171428571428571</v>
      </c>
      <c r="J12" s="3">
        <f>'Población&gt;65 años'!J12/'Población&lt;16 años'!J12</f>
        <v>1.094131380664332</v>
      </c>
      <c r="K12" s="3">
        <f>'Población&gt;65 años'!K12/'Población&lt;16 años'!K12</f>
        <v>0.85419645334073113</v>
      </c>
      <c r="L12" s="3">
        <f>'Población&gt;65 años'!L12/'Población&lt;16 años'!L12</f>
        <v>0.76485325697924123</v>
      </c>
      <c r="M12" s="3">
        <f>'Población&gt;65 años'!M12/'Población&lt;16 años'!M12</f>
        <v>0.78816654492330163</v>
      </c>
      <c r="N12" s="3">
        <f>'Población&gt;65 años'!N12/'Población&lt;16 años'!N12</f>
        <v>0.51166666666666671</v>
      </c>
      <c r="O12" s="3">
        <f>'Población&gt;65 años'!O12/'Población&lt;16 años'!O12</f>
        <v>1.2115384615384615</v>
      </c>
      <c r="P12" s="3">
        <f>'Población&gt;65 años'!P12/'Población&lt;16 años'!P12</f>
        <v>0.86594879683551262</v>
      </c>
      <c r="Q12" s="3">
        <f>'Población&gt;65 años'!Q12/'Población&lt;16 años'!Q12</f>
        <v>0.80934439547364856</v>
      </c>
      <c r="R12" s="3">
        <f>'Población&gt;65 años'!R12/'Población&lt;16 años'!R12</f>
        <v>0.95714910362920858</v>
      </c>
      <c r="S12" s="3">
        <f>'Población&gt;65 años'!S12/'Población&lt;16 años'!S12</f>
        <v>0.79530744336569581</v>
      </c>
      <c r="T12" s="3">
        <f>'Población&gt;65 años'!T12/'Población&lt;16 años'!T12</f>
        <v>0.83567322464921279</v>
      </c>
      <c r="U12" s="3">
        <f>'Población&gt;65 años'!U12/'Población&lt;16 años'!U12</f>
        <v>0.8413719746987528</v>
      </c>
      <c r="V12" s="3">
        <f>'Población&gt;65 años'!V12/'Población&lt;16 años'!V12</f>
        <v>1.0965857735264595</v>
      </c>
      <c r="W12" s="3"/>
    </row>
    <row r="13" spans="1:23" x14ac:dyDescent="0.2">
      <c r="B13" s="1">
        <v>2007</v>
      </c>
      <c r="C13" s="3">
        <f>'Población&gt;65 años'!C13/'Población&lt;16 años'!C13</f>
        <v>0.40673922767258086</v>
      </c>
      <c r="D13" s="3">
        <f>'Población&gt;65 años'!D13/'Población&lt;16 años'!D13</f>
        <v>0.62382234185733509</v>
      </c>
      <c r="E13" s="3">
        <f>'Población&gt;65 años'!E13/'Población&lt;16 años'!E13</f>
        <v>1.0710059171597632</v>
      </c>
      <c r="F13" s="3">
        <f>'Población&gt;65 años'!F13/'Población&lt;16 años'!F13</f>
        <v>0.69228228558846194</v>
      </c>
      <c r="G13" s="3">
        <f>'Población&gt;65 años'!G13/'Población&lt;16 años'!G13</f>
        <v>0.56511056511056512</v>
      </c>
      <c r="H13" s="3">
        <f>'Población&gt;65 años'!H13/'Población&lt;16 años'!H13</f>
        <v>1.1189083820662769</v>
      </c>
      <c r="I13" s="3">
        <f>'Población&gt;65 años'!I13/'Población&lt;16 años'!I13</f>
        <v>1.1530054644808743</v>
      </c>
      <c r="J13" s="3">
        <f>'Población&gt;65 años'!J13/'Población&lt;16 años'!J13</f>
        <v>1.136084656084656</v>
      </c>
      <c r="K13" s="3">
        <f>'Población&gt;65 años'!K13/'Población&lt;16 años'!K13</f>
        <v>0.84379152360400966</v>
      </c>
      <c r="L13" s="3">
        <f>'Población&gt;65 años'!L13/'Población&lt;16 años'!L13</f>
        <v>0.74868233916171667</v>
      </c>
      <c r="M13" s="3">
        <f>'Población&gt;65 años'!M13/'Población&lt;16 años'!M13</f>
        <v>0.77110956036287504</v>
      </c>
      <c r="N13" s="3">
        <f>'Población&gt;65 años'!N13/'Población&lt;16 años'!N13</f>
        <v>0.51496152750071245</v>
      </c>
      <c r="O13" s="3">
        <f>'Población&gt;65 años'!O13/'Población&lt;16 años'!O13</f>
        <v>1.0636363636363637</v>
      </c>
      <c r="P13" s="3">
        <f>'Población&gt;65 años'!P13/'Población&lt;16 años'!P13</f>
        <v>0.86236014355077051</v>
      </c>
      <c r="Q13" s="3">
        <f>'Población&gt;65 años'!Q13/'Población&lt;16 años'!Q13</f>
        <v>0.80338652927871324</v>
      </c>
      <c r="R13" s="3">
        <f>'Población&gt;65 años'!R13/'Población&lt;16 años'!R13</f>
        <v>0.97069116360454943</v>
      </c>
      <c r="S13" s="3">
        <f>'Población&gt;65 años'!S13/'Población&lt;16 años'!S13</f>
        <v>0.77695755338781969</v>
      </c>
      <c r="T13" s="3">
        <f>'Población&gt;65 años'!T13/'Población&lt;16 años'!T13</f>
        <v>0.8333821963676763</v>
      </c>
      <c r="U13" s="3">
        <f>'Población&gt;65 años'!U13/'Población&lt;16 años'!U13</f>
        <v>0.84012991185570352</v>
      </c>
      <c r="V13" s="3">
        <f>'Población&gt;65 años'!V13/'Población&lt;16 años'!V13</f>
        <v>1.0871997032216902</v>
      </c>
      <c r="W13" s="3"/>
    </row>
    <row r="14" spans="1:23" x14ac:dyDescent="0.2">
      <c r="B14" s="1">
        <v>2008</v>
      </c>
      <c r="C14" s="3">
        <f>'Población&gt;65 años'!C14/'Población&lt;16 años'!C14</f>
        <v>0.41269841269841268</v>
      </c>
      <c r="D14" s="3">
        <f>'Población&gt;65 años'!D14/'Población&lt;16 años'!D14</f>
        <v>0.63733391417991725</v>
      </c>
      <c r="E14" s="3">
        <f>'Población&gt;65 años'!E14/'Población&lt;16 años'!E14</f>
        <v>1.1074626865671642</v>
      </c>
      <c r="F14" s="3">
        <f>'Población&gt;65 años'!F14/'Población&lt;16 años'!F14</f>
        <v>0.68843866545711119</v>
      </c>
      <c r="G14" s="3">
        <f>'Población&gt;65 años'!G14/'Población&lt;16 años'!G14</f>
        <v>0.53770086526576022</v>
      </c>
      <c r="H14" s="3">
        <f>'Población&gt;65 años'!H14/'Población&lt;16 años'!H14</f>
        <v>1.0934579439252337</v>
      </c>
      <c r="I14" s="3">
        <f>'Población&gt;65 años'!I14/'Población&lt;16 años'!I14</f>
        <v>1.0646766169154229</v>
      </c>
      <c r="J14" s="3">
        <f>'Población&gt;65 años'!J14/'Población&lt;16 años'!J14</f>
        <v>1.1397257531778602</v>
      </c>
      <c r="K14" s="3">
        <f>'Población&gt;65 años'!K14/'Población&lt;16 años'!K14</f>
        <v>0.85519279035042206</v>
      </c>
      <c r="L14" s="3">
        <f>'Población&gt;65 años'!L14/'Población&lt;16 años'!L14</f>
        <v>0.74119691703188761</v>
      </c>
      <c r="M14" s="3">
        <f>'Población&gt;65 años'!M14/'Población&lt;16 años'!M14</f>
        <v>0.72674791533034</v>
      </c>
      <c r="N14" s="3">
        <f>'Población&gt;65 años'!N14/'Población&lt;16 años'!N14</f>
        <v>0.52441700960219484</v>
      </c>
      <c r="O14" s="3">
        <f>'Población&gt;65 años'!O14/'Población&lt;16 años'!O14</f>
        <v>0.97391304347826091</v>
      </c>
      <c r="P14" s="3">
        <f>'Población&gt;65 años'!P14/'Población&lt;16 años'!P14</f>
        <v>0.87675949367088613</v>
      </c>
      <c r="Q14" s="3">
        <f>'Población&gt;65 años'!Q14/'Población&lt;16 años'!Q14</f>
        <v>0.80813162821615225</v>
      </c>
      <c r="R14" s="3">
        <f>'Población&gt;65 años'!R14/'Población&lt;16 años'!R14</f>
        <v>0.99690539345711759</v>
      </c>
      <c r="S14" s="3">
        <f>'Población&gt;65 años'!S14/'Población&lt;16 años'!S14</f>
        <v>0.7829356846473029</v>
      </c>
      <c r="T14" s="3">
        <f>'Población&gt;65 años'!T14/'Población&lt;16 años'!T14</f>
        <v>0.83997929311496078</v>
      </c>
      <c r="U14" s="3">
        <f>'Población&gt;65 años'!U14/'Población&lt;16 años'!U14</f>
        <v>0.8399006254084741</v>
      </c>
      <c r="V14" s="3">
        <f>'Población&gt;65 años'!V14/'Población&lt;16 años'!V14</f>
        <v>1.0729500766169509</v>
      </c>
      <c r="W14" s="3"/>
    </row>
    <row r="15" spans="1:23" x14ac:dyDescent="0.2">
      <c r="B15" s="1">
        <v>2009</v>
      </c>
      <c r="C15" s="3">
        <f>'Población&gt;65 años'!C15/'Población&lt;16 años'!C15</f>
        <v>0.42023809523809524</v>
      </c>
      <c r="D15" s="3">
        <f>'Población&gt;65 años'!D15/'Población&lt;16 años'!D15</f>
        <v>0.63401187446988971</v>
      </c>
      <c r="E15" s="3">
        <f>'Población&gt;65 años'!E15/'Población&lt;16 años'!E15</f>
        <v>1.1287878787878789</v>
      </c>
      <c r="F15" s="3">
        <f>'Población&gt;65 años'!F15/'Población&lt;16 años'!F15</f>
        <v>0.72533773933326851</v>
      </c>
      <c r="G15" s="3">
        <f>'Población&gt;65 años'!G15/'Población&lt;16 años'!G15</f>
        <v>0.53815070121226527</v>
      </c>
      <c r="H15" s="3">
        <f>'Población&gt;65 años'!H15/'Población&lt;16 años'!H15</f>
        <v>1.0698113207547171</v>
      </c>
      <c r="I15" s="3">
        <f>'Población&gt;65 años'!I15/'Población&lt;16 años'!I15</f>
        <v>1.1501706484641638</v>
      </c>
      <c r="J15" s="3">
        <f>'Población&gt;65 años'!J15/'Población&lt;16 años'!J15</f>
        <v>1.1878874582737244</v>
      </c>
      <c r="K15" s="3">
        <f>'Población&gt;65 años'!K15/'Población&lt;16 años'!K15</f>
        <v>0.85665422237053412</v>
      </c>
      <c r="L15" s="3">
        <f>'Población&gt;65 años'!L15/'Población&lt;16 años'!L15</f>
        <v>0.75305871280677628</v>
      </c>
      <c r="M15" s="3">
        <f>'Población&gt;65 años'!M15/'Población&lt;16 años'!M15</f>
        <v>0.72298994974874375</v>
      </c>
      <c r="N15" s="3">
        <f>'Población&gt;65 años'!N15/'Población&lt;16 años'!N15</f>
        <v>0.53591595535128034</v>
      </c>
      <c r="O15" s="3">
        <f>'Población&gt;65 años'!O15/'Población&lt;16 años'!O15</f>
        <v>1.1028037383177569</v>
      </c>
      <c r="P15" s="3">
        <f>'Población&gt;65 años'!P15/'Población&lt;16 años'!P15</f>
        <v>0.89424114588443049</v>
      </c>
      <c r="Q15" s="3">
        <f>'Población&gt;65 años'!Q15/'Población&lt;16 años'!Q15</f>
        <v>0.8163592812947631</v>
      </c>
      <c r="R15" s="3">
        <f>'Población&gt;65 años'!R15/'Población&lt;16 años'!R15</f>
        <v>1.0329868956168098</v>
      </c>
      <c r="S15" s="3">
        <f>'Población&gt;65 años'!S15/'Población&lt;16 años'!S15</f>
        <v>0.76711309523809523</v>
      </c>
      <c r="T15" s="3">
        <f>'Población&gt;65 años'!T15/'Población&lt;16 años'!T15</f>
        <v>0.85154677722668837</v>
      </c>
      <c r="U15" s="3">
        <f>'Población&gt;65 años'!U15/'Población&lt;16 años'!U15</f>
        <v>0.8482917393029823</v>
      </c>
      <c r="V15" s="3">
        <f>'Población&gt;65 años'!V15/'Población&lt;16 años'!V15</f>
        <v>1.071147770394173</v>
      </c>
      <c r="W15" s="3"/>
    </row>
    <row r="16" spans="1:23" x14ac:dyDescent="0.2">
      <c r="B16" s="1">
        <v>2010</v>
      </c>
      <c r="C16" s="3">
        <f>'Población&gt;65 años'!C16/'Población&lt;16 años'!C16</f>
        <v>0.44445894791802637</v>
      </c>
      <c r="D16" s="3">
        <f>'Población&gt;65 años'!D16/'Población&lt;16 años'!D16</f>
        <v>0.64210308424756779</v>
      </c>
      <c r="E16" s="3">
        <f>'Población&gt;65 años'!E16/'Población&lt;16 años'!E16</f>
        <v>1.16875</v>
      </c>
      <c r="F16" s="3">
        <f>'Población&gt;65 años'!F16/'Población&lt;16 años'!F16</f>
        <v>0.76990566037735853</v>
      </c>
      <c r="G16" s="3">
        <f>'Población&gt;65 años'!G16/'Población&lt;16 años'!G16</f>
        <v>0.52760323159784561</v>
      </c>
      <c r="H16" s="3">
        <f>'Población&gt;65 años'!H16/'Población&lt;16 años'!H16</f>
        <v>1.152963671128107</v>
      </c>
      <c r="I16" s="3">
        <f>'Población&gt;65 años'!I16/'Población&lt;16 años'!I16</f>
        <v>1.1273344651952462</v>
      </c>
      <c r="J16" s="3">
        <f>'Población&gt;65 años'!J16/'Población&lt;16 años'!J16</f>
        <v>1.2641889945260731</v>
      </c>
      <c r="K16" s="3">
        <f>'Población&gt;65 años'!K16/'Población&lt;16 años'!K16</f>
        <v>0.8754351950299164</v>
      </c>
      <c r="L16" s="3">
        <f>'Población&gt;65 años'!L16/'Población&lt;16 años'!L16</f>
        <v>0.7823794121783153</v>
      </c>
      <c r="M16" s="3">
        <f>'Población&gt;65 años'!M16/'Población&lt;16 años'!M16</f>
        <v>0.71679805942995756</v>
      </c>
      <c r="N16" s="3">
        <f>'Población&gt;65 años'!N16/'Población&lt;16 años'!N16</f>
        <v>0.53872351160443999</v>
      </c>
      <c r="O16" s="3">
        <f>'Población&gt;65 años'!O16/'Población&lt;16 años'!O16</f>
        <v>1.0176991150442478</v>
      </c>
      <c r="P16" s="3">
        <f>'Población&gt;65 años'!P16/'Población&lt;16 años'!P16</f>
        <v>0.91986229320072677</v>
      </c>
      <c r="Q16" s="3">
        <f>'Población&gt;65 años'!Q16/'Población&lt;16 años'!Q16</f>
        <v>0.83813288161114252</v>
      </c>
      <c r="R16" s="3">
        <f>'Población&gt;65 años'!R16/'Población&lt;16 años'!R16</f>
        <v>1.0660633484162896</v>
      </c>
      <c r="S16" s="3">
        <f>'Población&gt;65 años'!S16/'Población&lt;16 años'!S16</f>
        <v>0.7788844621513944</v>
      </c>
      <c r="T16" s="3">
        <f>'Población&gt;65 años'!T16/'Población&lt;16 años'!T16</f>
        <v>0.87464698750571712</v>
      </c>
      <c r="U16" s="3">
        <f>'Población&gt;65 años'!U16/'Población&lt;16 años'!U16</f>
        <v>0.8598244438718543</v>
      </c>
      <c r="V16" s="3">
        <f>'Población&gt;65 años'!V16/'Población&lt;16 años'!V16</f>
        <v>1.0758759709271253</v>
      </c>
      <c r="W16" s="3"/>
    </row>
    <row r="17" spans="2:22" x14ac:dyDescent="0.2">
      <c r="B17" s="1">
        <v>2011</v>
      </c>
      <c r="C17" s="3">
        <f>'Población&gt;65 años'!C17/'Población&lt;16 años'!C17</f>
        <v>0.45943551449183645</v>
      </c>
      <c r="D17" s="3">
        <f>'Población&gt;65 años'!D17/'Población&lt;16 años'!D17</f>
        <v>0.67568701489406335</v>
      </c>
      <c r="E17" s="3">
        <f>'Población&gt;65 años'!E17/'Población&lt;16 años'!E17</f>
        <v>1.2307692307692308</v>
      </c>
      <c r="F17" s="3">
        <f>'Población&gt;65 años'!F17/'Población&lt;16 años'!F17</f>
        <v>0.8102055800293686</v>
      </c>
      <c r="G17" s="3">
        <f>'Población&gt;65 años'!G17/'Población&lt;16 años'!G17</f>
        <v>0.53372243839169908</v>
      </c>
      <c r="H17" s="3">
        <f>'Población&gt;65 años'!H17/'Población&lt;16 años'!H17</f>
        <v>1.2374517374517375</v>
      </c>
      <c r="I17" s="3">
        <f>'Población&gt;65 años'!I17/'Población&lt;16 años'!I17</f>
        <v>1.1351351351351351</v>
      </c>
      <c r="J17" s="3">
        <f>'Población&gt;65 años'!J17/'Población&lt;16 años'!J17</f>
        <v>1.3015769338434264</v>
      </c>
      <c r="K17" s="3">
        <f>'Población&gt;65 años'!K17/'Población&lt;16 años'!K17</f>
        <v>0.89229859785945409</v>
      </c>
      <c r="L17" s="3">
        <f>'Población&gt;65 años'!L17/'Población&lt;16 años'!L17</f>
        <v>0.80315653999864522</v>
      </c>
      <c r="M17" s="3">
        <f>'Población&gt;65 años'!M17/'Población&lt;16 años'!M17</f>
        <v>0.75076173065204144</v>
      </c>
      <c r="N17" s="3">
        <f>'Población&gt;65 años'!N17/'Población&lt;16 años'!N17</f>
        <v>0.54755720470006186</v>
      </c>
      <c r="O17" s="3">
        <f>'Población&gt;65 años'!O17/'Población&lt;16 años'!O17</f>
        <v>1.0258620689655173</v>
      </c>
      <c r="P17" s="3">
        <f>'Población&gt;65 años'!P17/'Población&lt;16 años'!P17</f>
        <v>0.95086759713315727</v>
      </c>
      <c r="Q17" s="3">
        <f>'Población&gt;65 años'!Q17/'Población&lt;16 años'!Q17</f>
        <v>0.85871924956754941</v>
      </c>
      <c r="R17" s="3">
        <f>'Población&gt;65 años'!R17/'Población&lt;16 años'!R17</f>
        <v>1.1028466483011938</v>
      </c>
      <c r="S17" s="3">
        <f>'Población&gt;65 años'!S17/'Población&lt;16 años'!S17</f>
        <v>0.81426411290322576</v>
      </c>
      <c r="T17" s="3">
        <f>'Población&gt;65 años'!T17/'Población&lt;16 años'!T17</f>
        <v>0.89861306937530572</v>
      </c>
      <c r="U17" s="3">
        <f>'Población&gt;65 años'!U17/'Población&lt;16 años'!U17</f>
        <v>0.87593180379162605</v>
      </c>
      <c r="V17" s="3">
        <f>'Población&gt;65 años'!V17/'Población&lt;16 años'!V17</f>
        <v>1.0868411302853296</v>
      </c>
    </row>
    <row r="18" spans="2:22" x14ac:dyDescent="0.2">
      <c r="B18" s="1">
        <v>2012</v>
      </c>
      <c r="C18" s="3">
        <f>'Población&gt;65 años'!C18/'Población&lt;16 años'!C18</f>
        <v>0.47768471058882361</v>
      </c>
      <c r="D18" s="3">
        <f>'Población&gt;65 años'!D18/'Población&lt;16 años'!D18</f>
        <v>0.6958795231123196</v>
      </c>
      <c r="E18" s="3">
        <f>'Población&gt;65 años'!E18/'Población&lt;16 años'!E18</f>
        <v>1.2796747967479676</v>
      </c>
      <c r="F18" s="3">
        <f>'Población&gt;65 años'!F18/'Población&lt;16 años'!F18</f>
        <v>0.83815543487937327</v>
      </c>
      <c r="G18" s="3">
        <f>'Población&gt;65 años'!G18/'Población&lt;16 años'!G18</f>
        <v>0.52132412672623885</v>
      </c>
      <c r="H18" s="3">
        <f>'Población&gt;65 años'!H18/'Población&lt;16 años'!H18</f>
        <v>1.2298850574712643</v>
      </c>
      <c r="I18" s="3">
        <f>'Población&gt;65 años'!I18/'Población&lt;16 años'!I18</f>
        <v>1.1858864027538727</v>
      </c>
      <c r="J18" s="3">
        <f>'Población&gt;65 años'!J18/'Población&lt;16 años'!J18</f>
        <v>1.3547114414166437</v>
      </c>
      <c r="K18" s="3">
        <f>'Población&gt;65 años'!K18/'Población&lt;16 años'!K18</f>
        <v>0.90441130914272738</v>
      </c>
      <c r="L18" s="3">
        <f>'Población&gt;65 años'!L18/'Población&lt;16 años'!L18</f>
        <v>0.82524018038036728</v>
      </c>
      <c r="M18" s="3">
        <f>'Población&gt;65 años'!M18/'Población&lt;16 años'!M18</f>
        <v>0.74133811230585422</v>
      </c>
      <c r="N18" s="3">
        <f>'Población&gt;65 años'!N18/'Población&lt;16 años'!N18</f>
        <v>0.55137151106833493</v>
      </c>
      <c r="O18" s="3">
        <f>'Población&gt;65 años'!O18/'Población&lt;16 años'!O18</f>
        <v>1.027027027027027</v>
      </c>
      <c r="P18" s="3">
        <f>'Población&gt;65 años'!P18/'Población&lt;16 años'!P18</f>
        <v>0.97791072250345146</v>
      </c>
      <c r="Q18" s="3">
        <f>'Población&gt;65 años'!Q18/'Población&lt;16 años'!Q18</f>
        <v>0.87477885479706174</v>
      </c>
      <c r="R18" s="3">
        <f>'Población&gt;65 años'!R18/'Población&lt;16 años'!R18</f>
        <v>1.1573676680972818</v>
      </c>
      <c r="S18" s="3">
        <f>'Población&gt;65 años'!S18/'Población&lt;16 años'!S18</f>
        <v>0.8589511754068716</v>
      </c>
      <c r="T18" s="3">
        <f>'Población&gt;65 años'!T18/'Población&lt;16 años'!T18</f>
        <v>0.92028018917048882</v>
      </c>
      <c r="U18" s="3">
        <f>'Población&gt;65 años'!U18/'Población&lt;16 años'!U18</f>
        <v>0.88921686014999002</v>
      </c>
      <c r="V18" s="3">
        <f>'Población&gt;65 años'!V18/'Población&lt;16 años'!V18</f>
        <v>1.0971681939296634</v>
      </c>
    </row>
    <row r="19" spans="2:22" x14ac:dyDescent="0.2">
      <c r="B19" s="1">
        <v>2013</v>
      </c>
      <c r="C19" s="3">
        <f>'Población&gt;65 años'!C19/'Población&lt;16 años'!C19</f>
        <v>0.49500061720775212</v>
      </c>
      <c r="D19" s="3">
        <f>'Población&gt;65 años'!D19/'Población&lt;16 años'!D19</f>
        <v>0.7274258050936645</v>
      </c>
      <c r="E19" s="3">
        <f>'Población&gt;65 años'!E19/'Población&lt;16 años'!E19</f>
        <v>1.350328947368421</v>
      </c>
      <c r="F19" s="3">
        <f>'Población&gt;65 años'!F19/'Población&lt;16 años'!F19</f>
        <v>0.89455547898001375</v>
      </c>
      <c r="G19" s="3">
        <f>'Población&gt;65 años'!G19/'Población&lt;16 años'!G19</f>
        <v>0.52882156206964392</v>
      </c>
      <c r="H19" s="3">
        <f>'Población&gt;65 años'!H19/'Población&lt;16 años'!H19</f>
        <v>1.2397003745318351</v>
      </c>
      <c r="I19" s="3">
        <f>'Población&gt;65 años'!I19/'Población&lt;16 años'!I19</f>
        <v>1.1612349914236706</v>
      </c>
      <c r="J19" s="3">
        <f>'Población&gt;65 años'!J19/'Población&lt;16 años'!J19</f>
        <v>1.4039484359505994</v>
      </c>
      <c r="K19" s="3">
        <f>'Población&gt;65 años'!K19/'Población&lt;16 años'!K19</f>
        <v>0.92175431388660645</v>
      </c>
      <c r="L19" s="3">
        <f>'Población&gt;65 años'!L19/'Población&lt;16 años'!L19</f>
        <v>0.88345314587441948</v>
      </c>
      <c r="M19" s="3">
        <f>'Población&gt;65 años'!M19/'Población&lt;16 años'!M19</f>
        <v>0.73476494486360999</v>
      </c>
      <c r="N19" s="3">
        <f>'Población&gt;65 años'!N19/'Población&lt;16 años'!N19</f>
        <v>0.55244016893477244</v>
      </c>
      <c r="O19" s="3">
        <f>'Población&gt;65 años'!O19/'Población&lt;16 años'!O19</f>
        <v>1.1320754716981132</v>
      </c>
      <c r="P19" s="3">
        <f>'Población&gt;65 años'!P19/'Población&lt;16 años'!P19</f>
        <v>1.0275760639764684</v>
      </c>
      <c r="Q19" s="3">
        <f>'Población&gt;65 años'!Q19/'Población&lt;16 años'!Q19</f>
        <v>0.90096336714363345</v>
      </c>
      <c r="R19" s="3">
        <f>'Población&gt;65 años'!R19/'Población&lt;16 años'!R19</f>
        <v>1.1496470588235295</v>
      </c>
      <c r="S19" s="3">
        <f>'Población&gt;65 años'!S19/'Población&lt;16 años'!S19</f>
        <v>0.77533241632278771</v>
      </c>
      <c r="T19" s="3">
        <f>'Población&gt;65 años'!T19/'Población&lt;16 años'!T19</f>
        <v>0.93962480167634288</v>
      </c>
      <c r="U19" s="3">
        <f>'Población&gt;65 años'!U19/'Población&lt;16 años'!U19</f>
        <v>0.89958709041098872</v>
      </c>
      <c r="V19" s="3">
        <f>'Población&gt;65 años'!V19/'Población&lt;16 años'!V19</f>
        <v>1.1098397535624707</v>
      </c>
    </row>
    <row r="20" spans="2:22" x14ac:dyDescent="0.2">
      <c r="B20" s="1">
        <v>2014</v>
      </c>
      <c r="C20" s="3">
        <f>'Población&gt;65 años'!C20/'Población&lt;16 años'!C20</f>
        <v>0.51404046597179642</v>
      </c>
      <c r="D20" s="3">
        <f>'Población&gt;65 años'!D20/'Población&lt;16 años'!D20</f>
        <v>0.72770634591455829</v>
      </c>
      <c r="E20" s="3">
        <f>'Población&gt;65 años'!E20/'Población&lt;16 años'!E20</f>
        <v>1.2453781512605042</v>
      </c>
      <c r="F20" s="3">
        <f>'Población&gt;65 años'!F20/'Población&lt;16 años'!F20</f>
        <v>0.91426024955436724</v>
      </c>
      <c r="G20" s="3">
        <f>'Población&gt;65 años'!G20/'Población&lt;16 años'!G20</f>
        <v>0.51357033639143734</v>
      </c>
      <c r="H20" s="3">
        <f>'Población&gt;65 años'!H20/'Población&lt;16 años'!H20</f>
        <v>1.2851637764932562</v>
      </c>
      <c r="I20" s="3">
        <f>'Población&gt;65 años'!I20/'Población&lt;16 años'!I20</f>
        <v>1.1778929188255614</v>
      </c>
      <c r="J20" s="3">
        <f>'Población&gt;65 años'!J20/'Población&lt;16 años'!J20</f>
        <v>1.4300827966881324</v>
      </c>
      <c r="K20" s="3">
        <f>'Población&gt;65 años'!K20/'Población&lt;16 años'!K20</f>
        <v>0.94848444219840966</v>
      </c>
      <c r="L20" s="3">
        <f>'Población&gt;65 años'!L20/'Población&lt;16 años'!L20</f>
        <v>0.7169336687408977</v>
      </c>
      <c r="M20" s="3">
        <f>'Población&gt;65 años'!M20/'Población&lt;16 años'!M20</f>
        <v>0.73436603557085489</v>
      </c>
      <c r="N20" s="3">
        <f>'Población&gt;65 años'!N20/'Población&lt;16 años'!N20</f>
        <v>0.56301276207839568</v>
      </c>
      <c r="O20" s="3">
        <f>'Población&gt;65 años'!O20/'Población&lt;16 años'!O20</f>
        <v>1.0841121495327102</v>
      </c>
      <c r="P20" s="3">
        <f>'Población&gt;65 años'!P20/'Población&lt;16 años'!P20</f>
        <v>1.0015734912995187</v>
      </c>
      <c r="Q20" s="3">
        <f>'Población&gt;65 años'!Q20/'Población&lt;16 años'!Q20</f>
        <v>0.90168044720751728</v>
      </c>
      <c r="R20" s="3">
        <f>'Población&gt;65 años'!R20/'Población&lt;16 años'!R20</f>
        <v>1.1832208293153328</v>
      </c>
      <c r="S20" s="3">
        <f>'Población&gt;65 años'!S20/'Población&lt;16 años'!S20</f>
        <v>0.76895734597156395</v>
      </c>
      <c r="T20" s="3">
        <f>'Población&gt;65 años'!T20/'Población&lt;16 años'!T20</f>
        <v>0.93282604583432971</v>
      </c>
      <c r="U20" s="3">
        <f>'Población&gt;65 años'!U20/'Población&lt;16 años'!U20</f>
        <v>0.91541836288350131</v>
      </c>
      <c r="V20" s="3">
        <f>'Población&gt;65 años'!V20/'Población&lt;16 años'!V20</f>
        <v>1.1295735413256232</v>
      </c>
    </row>
    <row r="21" spans="2:22" x14ac:dyDescent="0.2">
      <c r="B21" s="1">
        <v>2015</v>
      </c>
      <c r="C21" s="3">
        <f>'Población&gt;65 años'!C21/'Población&lt;16 años'!C21</f>
        <v>0.53282889919453258</v>
      </c>
      <c r="D21" s="3">
        <f>'Población&gt;65 años'!D21/'Población&lt;16 años'!D21</f>
        <v>0.75478369384359401</v>
      </c>
      <c r="E21" s="3">
        <f>'Población&gt;65 años'!E21/'Población&lt;16 años'!E21</f>
        <v>1.28125</v>
      </c>
      <c r="F21" s="3">
        <f>'Población&gt;65 años'!F21/'Población&lt;16 años'!F21</f>
        <v>0.94926157470327077</v>
      </c>
      <c r="G21" s="3">
        <f>'Población&gt;65 años'!G21/'Población&lt;16 años'!G21</f>
        <v>0.4987987433006838</v>
      </c>
      <c r="H21" s="3">
        <f>'Población&gt;65 años'!H21/'Población&lt;16 años'!H21</f>
        <v>1.3137254901960784</v>
      </c>
      <c r="I21" s="3">
        <f>'Población&gt;65 años'!I21/'Población&lt;16 años'!I21</f>
        <v>1.2113676731793961</v>
      </c>
      <c r="J21" s="3">
        <f>'Población&gt;65 años'!J21/'Población&lt;16 años'!J21</f>
        <v>1.4631692418253683</v>
      </c>
      <c r="K21" s="3">
        <f>'Población&gt;65 años'!K21/'Población&lt;16 años'!K21</f>
        <v>0.96460993999076783</v>
      </c>
      <c r="L21" s="3">
        <f>'Población&gt;65 años'!L21/'Población&lt;16 años'!L21</f>
        <v>0.75105457849308843</v>
      </c>
      <c r="M21" s="3">
        <f>'Población&gt;65 años'!M21/'Población&lt;16 años'!M21</f>
        <v>0.75217139548349743</v>
      </c>
      <c r="N21" s="3">
        <f>'Población&gt;65 años'!N21/'Población&lt;16 años'!N21</f>
        <v>0.57943190748849216</v>
      </c>
      <c r="O21" s="3">
        <f>'Población&gt;65 años'!O21/'Población&lt;16 años'!O21</f>
        <v>1.0952380952380953</v>
      </c>
      <c r="P21" s="3">
        <f>'Población&gt;65 años'!P21/'Población&lt;16 años'!P21</f>
        <v>1.0214847321265315</v>
      </c>
      <c r="Q21" s="3">
        <f>'Población&gt;65 años'!Q21/'Población&lt;16 años'!Q21</f>
        <v>0.92139794798701369</v>
      </c>
      <c r="R21" s="3">
        <f>'Población&gt;65 años'!R21/'Población&lt;16 años'!R21</f>
        <v>1.1961932650073206</v>
      </c>
      <c r="S21" s="3">
        <f>'Población&gt;65 años'!S21/'Población&lt;16 años'!S21</f>
        <v>0.79043062200956937</v>
      </c>
      <c r="T21" s="3">
        <f>'Población&gt;65 años'!T21/'Población&lt;16 años'!T21</f>
        <v>0.95198606643325567</v>
      </c>
      <c r="U21" s="3">
        <f>'Población&gt;65 años'!U21/'Población&lt;16 años'!U21</f>
        <v>0.93395734294629362</v>
      </c>
      <c r="V21" s="3">
        <f>'Población&gt;65 años'!V21/'Población&lt;16 años'!V21</f>
        <v>1.1492709006752884</v>
      </c>
    </row>
  </sheetData>
  <phoneticPr fontId="3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L6" activePane="bottomRight" state="frozen"/>
      <selection pane="topRight" activeCell="B1" sqref="B1"/>
      <selection pane="bottomLeft" activeCell="A6" sqref="A6"/>
      <selection pane="bottomRight" activeCell="V21" sqref="V21"/>
    </sheetView>
  </sheetViews>
  <sheetFormatPr baseColWidth="10" defaultRowHeight="12.75" x14ac:dyDescent="0.2"/>
  <cols>
    <col min="1" max="1" width="25" customWidth="1"/>
  </cols>
  <sheetData>
    <row r="1" spans="1:22" x14ac:dyDescent="0.2">
      <c r="A1" s="17" t="s">
        <v>47</v>
      </c>
    </row>
    <row r="2" spans="1:22" ht="51" x14ac:dyDescent="0.2">
      <c r="A2" s="8" t="s">
        <v>52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3">
        <f>('Población&lt;16 años'!C6+'Población&gt;65 años'!C6)/'Población 16-64 años'!C6*100</f>
        <v>42.091100026253606</v>
      </c>
      <c r="D6" s="3">
        <f>('Población&lt;16 años'!D6+'Población&gt;65 años'!D6)/'Población 16-64 años'!D6*100</f>
        <v>52.163418558912923</v>
      </c>
      <c r="E6" s="3">
        <f>('Población&lt;16 años'!E6+'Población&gt;65 años'!E6)/'Población 16-64 años'!E6*100</f>
        <v>52.623688155922046</v>
      </c>
      <c r="F6" s="3">
        <f>('Población&lt;16 años'!F6+'Población&gt;65 años'!F6)/'Población 16-64 años'!F6*100</f>
        <v>42.005420054200542</v>
      </c>
      <c r="G6" s="3">
        <f>('Población&lt;16 años'!G6+'Población&gt;65 años'!G6)/'Población 16-64 años'!G6*100</f>
        <v>46.48450516494502</v>
      </c>
      <c r="H6" s="3">
        <f>('Población&lt;16 años'!H6+'Población&gt;65 años'!H6)/'Población 16-64 años'!H6*100</f>
        <v>47.061704211557299</v>
      </c>
      <c r="I6" s="3">
        <f>('Población&lt;16 años'!I6+'Población&gt;65 años'!I6)/'Población 16-64 años'!I6*100</f>
        <v>58.417849898580123</v>
      </c>
      <c r="J6" s="3">
        <f>('Población&lt;16 años'!J6+'Población&gt;65 años'!J6)/'Población 16-64 años'!J6*100</f>
        <v>47.609365372766483</v>
      </c>
      <c r="K6" s="3">
        <f>('Población&lt;16 años'!K6+'Población&gt;65 años'!K6)/'Población 16-64 años'!K6*100</f>
        <v>46.070456981121701</v>
      </c>
      <c r="L6" s="3">
        <f>('Población&lt;16 años'!L6+'Población&gt;65 años'!L6)/'Población 16-64 años'!L6*100</f>
        <v>47.157754292335241</v>
      </c>
      <c r="M6" s="3">
        <f>('Población&lt;16 años'!M6+'Población&gt;65 años'!M6)/'Población 16-64 años'!M6*100</f>
        <v>46.453900709219859</v>
      </c>
      <c r="N6" s="3">
        <f>('Población&lt;16 años'!N6+'Población&gt;65 años'!N6)/'Población 16-64 años'!N6*100</f>
        <v>41.386296660117878</v>
      </c>
      <c r="O6" s="3">
        <f>('Población&lt;16 años'!O6+'Población&gt;65 años'!O6)/'Población 16-64 años'!O6*100</f>
        <v>55.163727959697731</v>
      </c>
      <c r="P6" s="3">
        <f>('Población&lt;16 años'!P6+'Población&gt;65 años'!P6)/'Población 16-64 años'!P6*100</f>
        <v>42.530124641784347</v>
      </c>
      <c r="Q6" s="3">
        <f>('Población&lt;16 años'!Q6+'Población&gt;65 años'!Q6)/'Población 16-64 años'!Q6*100</f>
        <v>45.831472480064932</v>
      </c>
      <c r="R6" s="3">
        <f>('Población&lt;16 años'!R6+'Población&gt;65 años'!R6)/'Población 16-64 años'!R6*100</f>
        <v>53.635470400393025</v>
      </c>
      <c r="S6" s="3">
        <f>('Población&lt;16 años'!S6+'Población&gt;65 años'!S6)/'Población 16-64 años'!S6*100</f>
        <v>51.282702565405138</v>
      </c>
      <c r="T6" s="3">
        <f>('Población&lt;16 años'!T6+'Población&gt;65 años'!T6)/'Población 16-64 años'!T6*100</f>
        <v>47.556098619110912</v>
      </c>
      <c r="U6" s="3">
        <f>('Población&lt;16 años'!U6+'Población&gt;65 años'!U6)/'Población 16-64 años'!U6*100</f>
        <v>50.062385856779734</v>
      </c>
      <c r="V6" s="3">
        <f>('Población&lt;16 años'!V6+'Población&gt;65 años'!V6)/'Población 16-64 años'!V6*100</f>
        <v>48.484974139463617</v>
      </c>
    </row>
    <row r="7" spans="1:22" x14ac:dyDescent="0.2">
      <c r="B7" s="1">
        <v>2001</v>
      </c>
      <c r="C7" s="3">
        <f>('Población&lt;16 años'!C7+'Población&gt;65 años'!C7)/'Población 16-64 años'!C7*100</f>
        <v>41.375436844732896</v>
      </c>
      <c r="D7" s="3">
        <f>('Población&lt;16 años'!D7+'Población&gt;65 años'!D7)/'Población 16-64 años'!D7*100</f>
        <v>51.897854599148786</v>
      </c>
      <c r="E7" s="3">
        <f>('Población&lt;16 años'!E7+'Población&gt;65 años'!E7)/'Población 16-64 años'!E7*100</f>
        <v>52.666915330100707</v>
      </c>
      <c r="F7" s="3">
        <f>('Población&lt;16 años'!F7+'Población&gt;65 años'!F7)/'Población 16-64 años'!F7*100</f>
        <v>40.729712728035224</v>
      </c>
      <c r="G7" s="3">
        <f>('Población&lt;16 años'!G7+'Población&gt;65 años'!G7)/'Población 16-64 años'!G7*100</f>
        <v>46.474741988049971</v>
      </c>
      <c r="H7" s="3">
        <f>('Población&lt;16 años'!H7+'Población&gt;65 años'!H7)/'Población 16-64 años'!H7*100</f>
        <v>47.19375305026842</v>
      </c>
      <c r="I7" s="3">
        <f>('Población&lt;16 años'!I7+'Población&gt;65 años'!I7)/'Población 16-64 años'!I7*100</f>
        <v>57.378689344672338</v>
      </c>
      <c r="J7" s="3">
        <f>('Población&lt;16 años'!J7+'Población&gt;65 años'!J7)/'Población 16-64 años'!J7*100</f>
        <v>46.877648227696447</v>
      </c>
      <c r="K7" s="3">
        <f>('Población&lt;16 años'!K7+'Población&gt;65 años'!K7)/'Población 16-64 años'!K7*100</f>
        <v>45.706196659875133</v>
      </c>
      <c r="L7" s="3">
        <f>('Población&lt;16 años'!L7+'Población&gt;65 años'!L7)/'Población 16-64 años'!L7*100</f>
        <v>47.135622204682981</v>
      </c>
      <c r="M7" s="3">
        <f>('Población&lt;16 años'!M7+'Población&gt;65 años'!M7)/'Población 16-64 años'!M7*100</f>
        <v>45.220264317180614</v>
      </c>
      <c r="N7" s="3">
        <f>('Población&lt;16 años'!N7+'Población&gt;65 años'!N7)/'Población 16-64 años'!N7*100</f>
        <v>40.788097175403934</v>
      </c>
      <c r="O7" s="3">
        <f>('Población&lt;16 años'!O7+'Población&gt;65 años'!O7)/'Población 16-64 años'!O7*100</f>
        <v>53.731343283582092</v>
      </c>
      <c r="P7" s="3">
        <f>('Población&lt;16 años'!P7+'Población&gt;65 años'!P7)/'Población 16-64 años'!P7*100</f>
        <v>41.720283356079804</v>
      </c>
      <c r="Q7" s="3">
        <f>('Población&lt;16 años'!Q7+'Población&gt;65 años'!Q7)/'Población 16-64 años'!Q7*100</f>
        <v>45.366455122393475</v>
      </c>
      <c r="R7" s="3">
        <f>('Población&lt;16 años'!R7+'Población&gt;65 años'!R7)/'Población 16-64 años'!R7*100</f>
        <v>53.168754605747971</v>
      </c>
      <c r="S7" s="3">
        <f>('Población&lt;16 años'!S7+'Población&gt;65 años'!S7)/'Población 16-64 años'!S7*100</f>
        <v>49.821027220511112</v>
      </c>
      <c r="T7" s="3">
        <f>('Población&lt;16 años'!T7+'Población&gt;65 años'!T7)/'Población 16-64 años'!T7*100</f>
        <v>47.041029595914317</v>
      </c>
      <c r="U7" s="3">
        <f>('Población&lt;16 años'!U7+'Población&gt;65 años'!U7)/'Población 16-64 años'!U7*100</f>
        <v>49.331374241641925</v>
      </c>
      <c r="V7" s="3">
        <f>('Población&lt;16 años'!V7+'Población&gt;65 años'!V7)/'Población 16-64 años'!V7*100</f>
        <v>48.130716660779292</v>
      </c>
    </row>
    <row r="8" spans="1:22" x14ac:dyDescent="0.2">
      <c r="B8" s="1">
        <v>2002</v>
      </c>
      <c r="C8" s="3">
        <f>('Población&lt;16 años'!C8+'Población&gt;65 años'!C8)/'Población 16-64 años'!C8*100</f>
        <v>41.495060111891441</v>
      </c>
      <c r="D8" s="3">
        <f>('Población&lt;16 años'!D8+'Población&gt;65 años'!D8)/'Población 16-64 años'!D8*100</f>
        <v>52.65038713519953</v>
      </c>
      <c r="E8" s="3">
        <f>('Población&lt;16 años'!E8+'Población&gt;65 años'!E8)/'Población 16-64 años'!E8*100</f>
        <v>52.37388724035609</v>
      </c>
      <c r="F8" s="3">
        <f>('Población&lt;16 años'!F8+'Población&gt;65 años'!F8)/'Población 16-64 años'!F8*100</f>
        <v>41.369410469186299</v>
      </c>
      <c r="G8" s="3">
        <f>('Población&lt;16 años'!G8+'Población&gt;65 años'!G8)/'Población 16-64 años'!G8*100</f>
        <v>45.839890882383798</v>
      </c>
      <c r="H8" s="3">
        <f>('Población&lt;16 años'!H8+'Población&gt;65 años'!H8)/'Población 16-64 años'!H8*100</f>
        <v>45.886385896180215</v>
      </c>
      <c r="I8" s="3">
        <f>('Población&lt;16 años'!I8+'Población&gt;65 años'!I8)/'Población 16-64 años'!I8*100</f>
        <v>59.562563580874873</v>
      </c>
      <c r="J8" s="3">
        <f>('Población&lt;16 años'!J8+'Población&gt;65 años'!J8)/'Población 16-64 años'!J8*100</f>
        <v>46.567615903150369</v>
      </c>
      <c r="K8" s="3">
        <f>('Población&lt;16 años'!K8+'Población&gt;65 años'!K8)/'Población 16-64 años'!K8*100</f>
        <v>44.985330576275587</v>
      </c>
      <c r="L8" s="3">
        <f>('Población&lt;16 años'!L8+'Población&gt;65 años'!L8)/'Población 16-64 años'!L8*100</f>
        <v>47.137068085501284</v>
      </c>
      <c r="M8" s="3">
        <f>('Población&lt;16 años'!M8+'Población&gt;65 años'!M8)/'Población 16-64 años'!M8*100</f>
        <v>44.546649145860712</v>
      </c>
      <c r="N8" s="3">
        <f>('Población&lt;16 años'!N8+'Población&gt;65 años'!N8)/'Población 16-64 años'!N8*100</f>
        <v>40.638519248672033</v>
      </c>
      <c r="O8" s="3">
        <f>('Población&lt;16 años'!O8+'Población&gt;65 años'!O8)/'Población 16-64 años'!O8*100</f>
        <v>54.679802955665025</v>
      </c>
      <c r="P8" s="3">
        <f>('Población&lt;16 años'!P8+'Población&gt;65 años'!P8)/'Población 16-64 años'!P8*100</f>
        <v>41.841881380651436</v>
      </c>
      <c r="Q8" s="3">
        <f>('Población&lt;16 años'!Q8+'Población&gt;65 años'!Q8)/'Población 16-64 años'!Q8*100</f>
        <v>44.886538768135196</v>
      </c>
      <c r="R8" s="3">
        <f>('Población&lt;16 años'!R8+'Población&gt;65 años'!R8)/'Población 16-64 años'!R8*100</f>
        <v>54.067338412386334</v>
      </c>
      <c r="S8" s="3">
        <f>('Población&lt;16 años'!S8+'Población&gt;65 años'!S8)/'Población 16-64 años'!S8*100</f>
        <v>47.419849794072519</v>
      </c>
      <c r="T8" s="3">
        <f>('Población&lt;16 años'!T8+'Población&gt;65 años'!T8)/'Población 16-64 años'!T8*100</f>
        <v>46.566781605015414</v>
      </c>
      <c r="U8" s="3">
        <f>('Población&lt;16 años'!U8+'Población&gt;65 años'!U8)/'Población 16-64 años'!U8*100</f>
        <v>48.931224146896113</v>
      </c>
      <c r="V8" s="3">
        <f>('Población&lt;16 años'!V8+'Población&gt;65 años'!V8)/'Población 16-64 años'!V8*100</f>
        <v>47.833006416502499</v>
      </c>
    </row>
    <row r="9" spans="1:22" x14ac:dyDescent="0.2">
      <c r="B9" s="1">
        <v>2003</v>
      </c>
      <c r="C9" s="3">
        <f>('Población&lt;16 años'!C9+'Población&gt;65 años'!C9)/'Población 16-64 años'!C9*100</f>
        <v>42.214881585577515</v>
      </c>
      <c r="D9" s="3">
        <f>('Población&lt;16 años'!D9+'Población&gt;65 años'!D9)/'Población 16-64 años'!D9*100</f>
        <v>52.870852309694207</v>
      </c>
      <c r="E9" s="3">
        <f>('Población&lt;16 años'!E9+'Población&gt;65 años'!E9)/'Población 16-64 años'!E9*100</f>
        <v>51.329315845444881</v>
      </c>
      <c r="F9" s="3">
        <f>('Población&lt;16 años'!F9+'Población&gt;65 años'!F9)/'Población 16-64 años'!F9*100</f>
        <v>41.384056180964819</v>
      </c>
      <c r="G9" s="3">
        <f>('Población&lt;16 años'!G9+'Población&gt;65 años'!G9)/'Población 16-64 años'!G9*100</f>
        <v>46.192642405063289</v>
      </c>
      <c r="H9" s="3">
        <f>('Población&lt;16 años'!H9+'Población&gt;65 años'!H9)/'Población 16-64 años'!H9*100</f>
        <v>46.513944223107565</v>
      </c>
      <c r="I9" s="3">
        <f>('Población&lt;16 años'!I9+'Población&gt;65 años'!I9)/'Población 16-64 años'!I9*100</f>
        <v>59.546599496221667</v>
      </c>
      <c r="J9" s="3">
        <f>('Población&lt;16 años'!J9+'Población&gt;65 años'!J9)/'Población 16-64 años'!J9*100</f>
        <v>46.656570064430014</v>
      </c>
      <c r="K9" s="3">
        <f>('Población&lt;16 años'!K9+'Población&gt;65 años'!K9)/'Población 16-64 años'!K9*100</f>
        <v>44.981092475944912</v>
      </c>
      <c r="L9" s="3">
        <f>('Población&lt;16 años'!L9+'Población&gt;65 años'!L9)/'Población 16-64 años'!L9*100</f>
        <v>48.083307323440117</v>
      </c>
      <c r="M9" s="3">
        <f>('Población&lt;16 años'!M9+'Población&gt;65 años'!M9)/'Población 16-64 años'!M9*100</f>
        <v>47.628164220378643</v>
      </c>
      <c r="N9" s="3">
        <f>('Población&lt;16 años'!N9+'Población&gt;65 años'!N9)/'Población 16-64 años'!N9*100</f>
        <v>41.814775431667428</v>
      </c>
      <c r="O9" s="3">
        <f>('Población&lt;16 años'!O9+'Población&gt;65 años'!O9)/'Población 16-64 años'!O9*100</f>
        <v>55.223880597014926</v>
      </c>
      <c r="P9" s="3">
        <f>('Población&lt;16 años'!P9+'Población&gt;65 años'!P9)/'Población 16-64 años'!P9*100</f>
        <v>41.93756305346934</v>
      </c>
      <c r="Q9" s="3">
        <f>('Población&lt;16 años'!Q9+'Población&gt;65 años'!Q9)/'Población 16-64 años'!Q9*100</f>
        <v>45.028501205918445</v>
      </c>
      <c r="R9" s="3">
        <f>('Población&lt;16 años'!R9+'Población&gt;65 años'!R9)/'Población 16-64 años'!R9*100</f>
        <v>54.956817905364311</v>
      </c>
      <c r="S9" s="3">
        <f>('Población&lt;16 años'!S9+'Población&gt;65 años'!S9)/'Población 16-64 años'!S9*100</f>
        <v>49.11136980985642</v>
      </c>
      <c r="T9" s="3">
        <f>('Población&lt;16 años'!T9+'Población&gt;65 años'!T9)/'Población 16-64 años'!T9*100</f>
        <v>46.659000676285423</v>
      </c>
      <c r="U9" s="3">
        <f>('Población&lt;16 años'!U9+'Población&gt;65 años'!U9)/'Población 16-64 años'!U9*100</f>
        <v>48.693021452920334</v>
      </c>
      <c r="V9" s="3">
        <f>('Población&lt;16 años'!V9+'Población&gt;65 años'!V9)/'Población 16-64 años'!V9*100</f>
        <v>47.590816829315067</v>
      </c>
    </row>
    <row r="10" spans="1:22" x14ac:dyDescent="0.2">
      <c r="B10" s="1">
        <v>2004</v>
      </c>
      <c r="C10" s="3">
        <f>('Población&lt;16 años'!C10+'Población&gt;65 años'!C10)/'Población 16-64 años'!C10*100</f>
        <v>42.695670718703347</v>
      </c>
      <c r="D10" s="3">
        <f>('Población&lt;16 años'!D10+'Población&gt;65 años'!D10)/'Población 16-64 años'!D10*100</f>
        <v>51.442006269592476</v>
      </c>
      <c r="E10" s="3">
        <f>('Población&lt;16 años'!E10+'Población&gt;65 años'!E10)/'Población 16-64 años'!E10*100</f>
        <v>51.193444959030998</v>
      </c>
      <c r="F10" s="3">
        <f>('Población&lt;16 años'!F10+'Población&gt;65 años'!F10)/'Población 16-64 años'!F10*100</f>
        <v>42.458625667192592</v>
      </c>
      <c r="G10" s="3">
        <f>('Población&lt;16 años'!G10+'Población&gt;65 años'!G10)/'Población 16-64 años'!G10*100</f>
        <v>45.274190529664985</v>
      </c>
      <c r="H10" s="3">
        <f>('Población&lt;16 años'!H10+'Población&gt;65 años'!H10)/'Población 16-64 años'!H10*100</f>
        <v>47.5</v>
      </c>
      <c r="I10" s="3">
        <f>('Población&lt;16 años'!I10+'Población&gt;65 años'!I10)/'Población 16-64 años'!I10*100</f>
        <v>57.410142786804528</v>
      </c>
      <c r="J10" s="3">
        <f>('Población&lt;16 años'!J10+'Población&gt;65 años'!J10)/'Población 16-64 años'!J10*100</f>
        <v>45.465087589439925</v>
      </c>
      <c r="K10" s="3">
        <f>('Población&lt;16 años'!K10+'Población&gt;65 años'!K10)/'Población 16-64 años'!K10*100</f>
        <v>44.628428690628333</v>
      </c>
      <c r="L10" s="3">
        <f>('Población&lt;16 años'!L10+'Población&gt;65 años'!L10)/'Población 16-64 años'!L10*100</f>
        <v>47.764130526434137</v>
      </c>
      <c r="M10" s="3">
        <f>('Población&lt;16 años'!M10+'Población&gt;65 años'!M10)/'Población 16-64 años'!M10*100</f>
        <v>47.30674342105263</v>
      </c>
      <c r="N10" s="3">
        <f>('Población&lt;16 años'!N10+'Población&gt;65 años'!N10)/'Población 16-64 años'!N10*100</f>
        <v>41.878291948833706</v>
      </c>
      <c r="O10" s="3">
        <f>('Población&lt;16 años'!O10+'Población&gt;65 años'!O10)/'Población 16-64 años'!O10*100</f>
        <v>52.242152466367706</v>
      </c>
      <c r="P10" s="3">
        <f>('Población&lt;16 años'!P10+'Población&gt;65 años'!P10)/'Población 16-64 años'!P10*100</f>
        <v>41.203441486635924</v>
      </c>
      <c r="Q10" s="3">
        <f>('Población&lt;16 años'!Q10+'Población&gt;65 años'!Q10)/'Población 16-64 años'!Q10*100</f>
        <v>44.66167301334896</v>
      </c>
      <c r="R10" s="3">
        <f>('Población&lt;16 años'!R10+'Población&gt;65 años'!R10)/'Población 16-64 años'!R10*100</f>
        <v>53.601340033500833</v>
      </c>
      <c r="S10" s="3">
        <f>('Población&lt;16 años'!S10+'Población&gt;65 años'!S10)/'Población 16-64 años'!S10*100</f>
        <v>48.846717580806917</v>
      </c>
      <c r="T10" s="3">
        <f>('Población&lt;16 años'!T10+'Población&gt;65 años'!T10)/'Población 16-64 años'!T10*100</f>
        <v>46.14956774834998</v>
      </c>
      <c r="U10" s="3">
        <f>('Población&lt;16 años'!U10+'Población&gt;65 años'!U10)/'Población 16-64 años'!U10*100</f>
        <v>48.199860273161342</v>
      </c>
      <c r="V10" s="3">
        <f>('Población&lt;16 años'!V10+'Población&gt;65 años'!V10)/'Población 16-64 años'!V10*100</f>
        <v>47.303560937379643</v>
      </c>
    </row>
    <row r="11" spans="1:22" x14ac:dyDescent="0.2">
      <c r="B11" s="1">
        <v>2005</v>
      </c>
      <c r="C11" s="3">
        <f>('Población&lt;16 años'!C11+'Población&gt;65 años'!C11)/'Población 16-64 años'!C11*100</f>
        <v>42.125729099157482</v>
      </c>
      <c r="D11" s="3">
        <f>('Población&lt;16 años'!D11+'Población&gt;65 años'!D11)/'Población 16-64 años'!D11*100</f>
        <v>51.023171832681314</v>
      </c>
      <c r="E11" s="3">
        <f>('Población&lt;16 años'!E11+'Población&gt;65 años'!E11)/'Población 16-64 años'!E11*100</f>
        <v>50.698812019566745</v>
      </c>
      <c r="F11" s="3">
        <f>('Población&lt;16 años'!F11+'Población&gt;65 años'!F11)/'Población 16-64 años'!F11*100</f>
        <v>41.539128818390239</v>
      </c>
      <c r="G11" s="3">
        <f>('Población&lt;16 años'!G11+'Población&gt;65 años'!G11)/'Población 16-64 años'!G11*100</f>
        <v>44.419449731787509</v>
      </c>
      <c r="H11" s="3">
        <f>('Población&lt;16 años'!H11+'Población&gt;65 años'!H11)/'Población 16-64 años'!H11*100</f>
        <v>47.272727272727273</v>
      </c>
      <c r="I11" s="3">
        <f>('Población&lt;16 años'!I11+'Población&gt;65 años'!I11)/'Población 16-64 años'!I11*100</f>
        <v>54.974068835454972</v>
      </c>
      <c r="J11" s="3">
        <f>('Población&lt;16 años'!J11+'Población&gt;65 años'!J11)/'Población 16-64 años'!J11*100</f>
        <v>44.588973410245217</v>
      </c>
      <c r="K11" s="3">
        <f>('Población&lt;16 años'!K11+'Población&gt;65 años'!K11)/'Población 16-64 años'!K11*100</f>
        <v>44.495057858897283</v>
      </c>
      <c r="L11" s="3">
        <f>('Población&lt;16 años'!L11+'Población&gt;65 años'!L11)/'Población 16-64 años'!L11*100</f>
        <v>47.347954580805727</v>
      </c>
      <c r="M11" s="3">
        <f>('Población&lt;16 años'!M11+'Población&gt;65 años'!M11)/'Población 16-64 años'!M11*100</f>
        <v>46.841593780369287</v>
      </c>
      <c r="N11" s="3">
        <f>('Población&lt;16 años'!N11+'Población&gt;65 años'!N11)/'Población 16-64 años'!N11*100</f>
        <v>41.845103515538412</v>
      </c>
      <c r="O11" s="3">
        <f>('Población&lt;16 años'!O11+'Población&gt;65 años'!O11)/'Población 16-64 años'!O11*100</f>
        <v>47.780126849894295</v>
      </c>
      <c r="P11" s="3">
        <f>('Población&lt;16 años'!P11+'Población&gt;65 años'!P11)/'Población 16-64 años'!P11*100</f>
        <v>40.784632171949148</v>
      </c>
      <c r="Q11" s="3">
        <f>('Población&lt;16 años'!Q11+'Población&gt;65 años'!Q11)/'Población 16-64 años'!Q11*100</f>
        <v>44.351316065182701</v>
      </c>
      <c r="R11" s="3">
        <f>('Población&lt;16 años'!R11+'Población&gt;65 años'!R11)/'Población 16-64 años'!R11*100</f>
        <v>52.109877264757451</v>
      </c>
      <c r="S11" s="3">
        <f>('Población&lt;16 años'!S11+'Población&gt;65 años'!S11)/'Población 16-64 años'!S11*100</f>
        <v>47.542907437289131</v>
      </c>
      <c r="T11" s="3">
        <f>('Población&lt;16 años'!T11+'Población&gt;65 años'!T11)/'Población 16-64 años'!T11*100</f>
        <v>45.584316977987193</v>
      </c>
      <c r="U11" s="3">
        <f>('Población&lt;16 años'!U11+'Población&gt;65 años'!U11)/'Población 16-64 años'!U11*100</f>
        <v>47.479787706333731</v>
      </c>
      <c r="V11" s="3">
        <f>('Población&lt;16 años'!V11+'Población&gt;65 años'!V11)/'Población 16-64 años'!V11*100</f>
        <v>46.748964605139307</v>
      </c>
    </row>
    <row r="12" spans="1:22" x14ac:dyDescent="0.2">
      <c r="B12" s="1">
        <v>2006</v>
      </c>
      <c r="C12" s="3">
        <f>('Población&lt;16 años'!C12+'Población&gt;65 años'!C12)/'Población 16-64 años'!C12*100</f>
        <v>42.064273985456254</v>
      </c>
      <c r="D12" s="3">
        <f>('Población&lt;16 años'!D12+'Población&gt;65 años'!D12)/'Población 16-64 años'!D12*100</f>
        <v>50.17818959372773</v>
      </c>
      <c r="E12" s="3">
        <f>('Población&lt;16 años'!E12+'Población&gt;65 años'!E12)/'Población 16-64 años'!E12*100</f>
        <v>49.722029186935373</v>
      </c>
      <c r="F12" s="3">
        <f>('Población&lt;16 años'!F12+'Población&gt;65 años'!F12)/'Población 16-64 años'!F12*100</f>
        <v>42.173101927751709</v>
      </c>
      <c r="G12" s="3">
        <f>('Población&lt;16 años'!G12+'Población&gt;65 años'!G12)/'Población 16-64 años'!G12*100</f>
        <v>43.704305442729492</v>
      </c>
      <c r="H12" s="3">
        <f>('Población&lt;16 años'!H12+'Población&gt;65 años'!H12)/'Población 16-64 años'!H12*100</f>
        <v>47.221006564551423</v>
      </c>
      <c r="I12" s="3">
        <f>('Población&lt;16 años'!I12+'Población&gt;65 años'!I12)/'Población 16-64 años'!I12*100</f>
        <v>52.432432432432428</v>
      </c>
      <c r="J12" s="3">
        <f>('Población&lt;16 años'!J12+'Población&gt;65 años'!J12)/'Población 16-64 años'!J12*100</f>
        <v>44.679164968527829</v>
      </c>
      <c r="K12" s="3">
        <f>('Población&lt;16 años'!K12+'Población&gt;65 años'!K12)/'Población 16-64 años'!K12*100</f>
        <v>44.921313577285375</v>
      </c>
      <c r="L12" s="3">
        <f>('Población&lt;16 años'!L12+'Población&gt;65 años'!L12)/'Población 16-64 años'!L12*100</f>
        <v>47.616058711343939</v>
      </c>
      <c r="M12" s="3">
        <f>('Población&lt;16 años'!M12+'Población&gt;65 años'!M12)/'Población 16-64 años'!M12*100</f>
        <v>45.63758389261745</v>
      </c>
      <c r="N12" s="3">
        <f>('Población&lt;16 años'!N12+'Población&gt;65 años'!N12)/'Población 16-64 años'!N12*100</f>
        <v>41.849832214765101</v>
      </c>
      <c r="O12" s="3">
        <f>('Población&lt;16 años'!O12+'Población&gt;65 años'!O12)/'Población 16-64 años'!O12*100</f>
        <v>48.218029350104821</v>
      </c>
      <c r="P12" s="3">
        <f>('Población&lt;16 años'!P12+'Población&gt;65 años'!P12)/'Población 16-64 años'!P12*100</f>
        <v>40.72324404690535</v>
      </c>
      <c r="Q12" s="3">
        <f>('Población&lt;16 años'!Q12+'Población&gt;65 años'!Q12)/'Población 16-64 años'!Q12*100</f>
        <v>44.597225966867384</v>
      </c>
      <c r="R12" s="3">
        <f>('Población&lt;16 años'!R12+'Población&gt;65 años'!R12)/'Población 16-64 años'!R12*100</f>
        <v>51.283226397800185</v>
      </c>
      <c r="S12" s="3">
        <f>('Población&lt;16 años'!S12+'Población&gt;65 años'!S12)/'Población 16-64 años'!S12*100</f>
        <v>47.912768101338713</v>
      </c>
      <c r="T12" s="3">
        <f>('Población&lt;16 años'!T12+'Población&gt;65 años'!T12)/'Población 16-64 años'!T12*100</f>
        <v>45.617853550888086</v>
      </c>
      <c r="U12" s="3">
        <f>('Población&lt;16 años'!U12+'Población&gt;65 años'!U12)/'Población 16-64 años'!U12*100</f>
        <v>47.421759836454193</v>
      </c>
      <c r="V12" s="3">
        <f>('Población&lt;16 años'!V12+'Población&gt;65 años'!V12)/'Población 16-64 años'!V12*100</f>
        <v>47.071887450391692</v>
      </c>
    </row>
    <row r="13" spans="1:22" x14ac:dyDescent="0.2">
      <c r="B13" s="1">
        <v>2007</v>
      </c>
      <c r="C13" s="3">
        <f>('Población&lt;16 años'!C13+'Población&gt;65 años'!C13)/'Población 16-64 años'!C13*100</f>
        <v>42.028598155819857</v>
      </c>
      <c r="D13" s="3">
        <f>('Población&lt;16 años'!D13+'Población&gt;65 años'!D13)/'Población 16-64 años'!D13*100</f>
        <v>49.797069546674003</v>
      </c>
      <c r="E13" s="3">
        <f>('Población&lt;16 años'!E13+'Población&gt;65 años'!E13)/'Población 16-64 años'!E13*100</f>
        <v>48.292514660227667</v>
      </c>
      <c r="F13" s="3">
        <f>('Población&lt;16 años'!F13+'Población&gt;65 años'!F13)/'Población 16-64 años'!F13*100</f>
        <v>41.716875644574721</v>
      </c>
      <c r="G13" s="3">
        <f>('Población&lt;16 años'!G13+'Población&gt;65 años'!G13)/'Población 16-64 años'!G13*100</f>
        <v>43.656716417910445</v>
      </c>
      <c r="H13" s="3">
        <f>('Población&lt;16 años'!H13+'Población&gt;65 años'!H13)/'Población 16-64 años'!H13*100</f>
        <v>46.572407883461871</v>
      </c>
      <c r="I13" s="3">
        <f>('Población&lt;16 años'!I13+'Población&gt;65 años'!I13)/'Población 16-64 años'!I13*100</f>
        <v>50.340715502555369</v>
      </c>
      <c r="J13" s="3">
        <f>('Población&lt;16 años'!J13+'Población&gt;65 años'!J13)/'Población 16-64 años'!J13*100</f>
        <v>44.624737482038249</v>
      </c>
      <c r="K13" s="3">
        <f>('Población&lt;16 años'!K13+'Población&gt;65 años'!K13)/'Población 16-64 años'!K13*100</f>
        <v>44.727036428665365</v>
      </c>
      <c r="L13" s="3">
        <f>('Población&lt;16 años'!L13+'Población&gt;65 años'!L13)/'Población 16-64 años'!L13*100</f>
        <v>48.176831235882545</v>
      </c>
      <c r="M13" s="3">
        <f>('Población&lt;16 años'!M13+'Población&gt;65 años'!M13)/'Población 16-64 años'!M13*100</f>
        <v>45.394383831157214</v>
      </c>
      <c r="N13" s="3">
        <f>('Población&lt;16 años'!N13+'Población&gt;65 años'!N13)/'Población 16-64 años'!N13*100</f>
        <v>42.388964197432422</v>
      </c>
      <c r="O13" s="3">
        <f>('Población&lt;16 años'!O13+'Población&gt;65 años'!O13)/'Población 16-64 años'!O13*100</f>
        <v>47.589098532494759</v>
      </c>
      <c r="P13" s="3">
        <f>('Población&lt;16 años'!P13+'Población&gt;65 años'!P13)/'Población 16-64 años'!P13*100</f>
        <v>41.646603408393524</v>
      </c>
      <c r="Q13" s="3">
        <f>('Población&lt;16 años'!Q13+'Población&gt;65 años'!Q13)/'Población 16-64 años'!Q13*100</f>
        <v>44.536146139296577</v>
      </c>
      <c r="R13" s="3">
        <f>('Población&lt;16 años'!R13+'Población&gt;65 años'!R13)/'Población 16-64 años'!R13*100</f>
        <v>51.181549647807309</v>
      </c>
      <c r="S13" s="3">
        <f>('Población&lt;16 años'!S13+'Población&gt;65 años'!S13)/'Población 16-64 años'!S13*100</f>
        <v>47.69992922859165</v>
      </c>
      <c r="T13" s="3">
        <f>('Población&lt;16 años'!T13+'Población&gt;65 años'!T13)/'Población 16-64 años'!T13*100</f>
        <v>45.59941434902457</v>
      </c>
      <c r="U13" s="3">
        <f>('Población&lt;16 años'!U13+'Población&gt;65 años'!U13)/'Población 16-64 años'!U13*100</f>
        <v>47.166275414357379</v>
      </c>
      <c r="V13" s="3">
        <f>('Población&lt;16 años'!V13+'Población&gt;65 años'!V13)/'Población 16-64 años'!V13*100</f>
        <v>47.03643623841257</v>
      </c>
    </row>
    <row r="14" spans="1:22" x14ac:dyDescent="0.2">
      <c r="B14" s="1">
        <v>2008</v>
      </c>
      <c r="C14" s="3">
        <f>('Población&lt;16 años'!C14+'Población&gt;65 años'!C14)/'Población 16-64 años'!C14*100</f>
        <v>42.777541471714166</v>
      </c>
      <c r="D14" s="3">
        <f>('Población&lt;16 años'!D14+'Población&gt;65 años'!D14)/'Población 16-64 años'!D14*100</f>
        <v>49.233691380665448</v>
      </c>
      <c r="E14" s="3">
        <f>('Población&lt;16 años'!E14+'Población&gt;65 años'!E14)/'Población 16-64 años'!E14*100</f>
        <v>48.622589531680447</v>
      </c>
      <c r="F14" s="3">
        <f>('Población&lt;16 años'!F14+'Población&gt;65 años'!F14)/'Población 16-64 años'!F14*100</f>
        <v>42.722334157973933</v>
      </c>
      <c r="G14" s="3">
        <f>('Población&lt;16 años'!G14+'Población&gt;65 años'!G14)/'Población 16-64 años'!G14*100</f>
        <v>43.753517163759142</v>
      </c>
      <c r="H14" s="3">
        <f>('Población&lt;16 años'!H14+'Población&gt;65 años'!H14)/'Población 16-64 años'!H14*100</f>
        <v>46.881540393470075</v>
      </c>
      <c r="I14" s="3">
        <f>('Población&lt;16 años'!I14+'Población&gt;65 años'!I14)/'Población 16-64 años'!I14*100</f>
        <v>52.310924369747902</v>
      </c>
      <c r="J14" s="3">
        <f>('Población&lt;16 años'!J14+'Población&gt;65 años'!J14)/'Población 16-64 años'!J14*100</f>
        <v>45.227215029195229</v>
      </c>
      <c r="K14" s="3">
        <f>('Población&lt;16 años'!K14+'Población&gt;65 años'!K14)/'Población 16-64 años'!K14*100</f>
        <v>44.773975561195414</v>
      </c>
      <c r="L14" s="3">
        <f>('Población&lt;16 años'!L14+'Población&gt;65 años'!L14)/'Población 16-64 años'!L14*100</f>
        <v>48.620078490948224</v>
      </c>
      <c r="M14" s="3">
        <f>('Población&lt;16 años'!M14+'Población&gt;65 años'!M14)/'Población 16-64 años'!M14*100</f>
        <v>45.167785234899327</v>
      </c>
      <c r="N14" s="3">
        <f>('Población&lt;16 años'!N14+'Población&gt;65 años'!N14)/'Población 16-64 años'!N14*100</f>
        <v>42.689766441303014</v>
      </c>
      <c r="O14" s="3">
        <f>('Población&lt;16 años'!O14+'Población&gt;65 años'!O14)/'Población 16-64 años'!O14*100</f>
        <v>45.674044265593558</v>
      </c>
      <c r="P14" s="3">
        <f>('Población&lt;16 años'!P14+'Población&gt;65 años'!P14)/'Población 16-64 años'!P14*100</f>
        <v>41.606052442528735</v>
      </c>
      <c r="Q14" s="3">
        <f>('Población&lt;16 años'!Q14+'Población&gt;65 años'!Q14)/'Población 16-64 años'!Q14*100</f>
        <v>44.730958279146819</v>
      </c>
      <c r="R14" s="3">
        <f>('Población&lt;16 años'!R14+'Población&gt;65 años'!R14)/'Población 16-64 años'!R14*100</f>
        <v>50.644691108868713</v>
      </c>
      <c r="S14" s="3">
        <f>('Población&lt;16 años'!S14+'Población&gt;65 años'!S14)/'Población 16-64 años'!S14*100</f>
        <v>47.060031487439254</v>
      </c>
      <c r="T14" s="3">
        <f>('Población&lt;16 años'!T14+'Población&gt;65 años'!T14)/'Población 16-64 años'!T14*100</f>
        <v>45.722867026547334</v>
      </c>
      <c r="U14" s="3">
        <f>('Población&lt;16 años'!U14+'Población&gt;65 años'!U14)/'Población 16-64 años'!U14*100</f>
        <v>46.95987379205252</v>
      </c>
      <c r="V14" s="3">
        <f>('Población&lt;16 años'!V14+'Población&gt;65 años'!V14)/'Población 16-64 años'!V14*100</f>
        <v>46.948253945695853</v>
      </c>
    </row>
    <row r="15" spans="1:22" x14ac:dyDescent="0.2">
      <c r="B15" s="1">
        <v>2009</v>
      </c>
      <c r="C15" s="3">
        <f>('Población&lt;16 años'!C15+'Población&gt;65 años'!C15)/'Población 16-64 años'!C15*100</f>
        <v>44.045616769906061</v>
      </c>
      <c r="D15" s="3">
        <f>('Población&lt;16 años'!D15+'Población&gt;65 años'!D15)/'Población 16-64 años'!D15*100</f>
        <v>49.356305642733616</v>
      </c>
      <c r="E15" s="3">
        <f>('Población&lt;16 años'!E15+'Población&gt;65 años'!E15)/'Población 16-64 años'!E15*100</f>
        <v>48.565502938126514</v>
      </c>
      <c r="F15" s="3">
        <f>('Población&lt;16 años'!F15+'Población&gt;65 años'!F15)/'Población 16-64 años'!F15*100</f>
        <v>43.190112403289376</v>
      </c>
      <c r="G15" s="3">
        <f>('Población&lt;16 años'!G15+'Población&gt;65 años'!G15)/'Población 16-64 años'!G15*100</f>
        <v>43.59924538471904</v>
      </c>
      <c r="H15" s="3">
        <f>('Población&lt;16 años'!H15+'Población&gt;65 años'!H15)/'Población 16-64 años'!H15*100</f>
        <v>45.274453157243087</v>
      </c>
      <c r="I15" s="3">
        <f>('Población&lt;16 años'!I15+'Población&gt;65 años'!I15)/'Población 16-64 años'!I15*100</f>
        <v>53.367217280813215</v>
      </c>
      <c r="J15" s="3">
        <f>('Población&lt;16 años'!J15+'Población&gt;65 años'!J15)/'Población 16-64 años'!J15*100</f>
        <v>47.258044579951381</v>
      </c>
      <c r="K15" s="3">
        <f>('Población&lt;16 años'!K15+'Población&gt;65 años'!K15)/'Población 16-64 años'!K15*100</f>
        <v>45.621029920848251</v>
      </c>
      <c r="L15" s="3">
        <f>('Población&lt;16 años'!L15+'Población&gt;65 años'!L15)/'Población 16-64 años'!L15*100</f>
        <v>48.848140079076899</v>
      </c>
      <c r="M15" s="3">
        <f>('Población&lt;16 años'!M15+'Población&gt;65 años'!M15)/'Población 16-64 años'!M15*100</f>
        <v>45.398874544852696</v>
      </c>
      <c r="N15" s="3">
        <f>('Población&lt;16 años'!N15+'Población&gt;65 años'!N15)/'Población 16-64 años'!N15*100</f>
        <v>43.366703744901741</v>
      </c>
      <c r="O15" s="3">
        <f>('Población&lt;16 años'!O15+'Población&gt;65 años'!O15)/'Población 16-64 años'!O15*100</f>
        <v>45.271629778672036</v>
      </c>
      <c r="P15" s="3">
        <f>('Población&lt;16 años'!P15+'Población&gt;65 años'!P15)/'Población 16-64 años'!P15*100</f>
        <v>41.846553966189859</v>
      </c>
      <c r="Q15" s="3">
        <f>('Población&lt;16 años'!Q15+'Población&gt;65 años'!Q15)/'Población 16-64 años'!Q15*100</f>
        <v>45.50032234674385</v>
      </c>
      <c r="R15" s="3">
        <f>('Población&lt;16 años'!R15+'Población&gt;65 años'!R15)/'Población 16-64 años'!R15*100</f>
        <v>50.573291366906467</v>
      </c>
      <c r="S15" s="3">
        <f>('Población&lt;16 años'!S15+'Población&gt;65 años'!S15)/'Población 16-64 años'!S15*100</f>
        <v>48.33457703005223</v>
      </c>
      <c r="T15" s="3">
        <f>('Población&lt;16 años'!T15+'Población&gt;65 años'!T15)/'Población 16-64 años'!T15*100</f>
        <v>46.424517384986288</v>
      </c>
      <c r="U15" s="3">
        <f>('Población&lt;16 años'!U15+'Población&gt;65 años'!U15)/'Población 16-64 años'!U15*100</f>
        <v>47.364113781130577</v>
      </c>
      <c r="V15" s="3">
        <f>('Población&lt;16 años'!V15+'Población&gt;65 años'!V15)/'Población 16-64 años'!V15*100</f>
        <v>47.477279757629717</v>
      </c>
    </row>
    <row r="16" spans="1:22" x14ac:dyDescent="0.2">
      <c r="B16" s="1">
        <v>2010</v>
      </c>
      <c r="C16" s="3">
        <f>('Población&lt;16 años'!C16+'Población&gt;65 años'!C16)/'Población 16-64 años'!C16*100</f>
        <v>44.682225631914726</v>
      </c>
      <c r="D16" s="3">
        <f>('Población&lt;16 años'!D16+'Población&gt;65 años'!D16)/'Población 16-64 años'!D16*100</f>
        <v>50.39385084487359</v>
      </c>
      <c r="E16" s="3">
        <f>('Población&lt;16 años'!E16+'Población&gt;65 años'!E16)/'Población 16-64 años'!E16*100</f>
        <v>48.379226211223425</v>
      </c>
      <c r="F16" s="3">
        <f>('Población&lt;16 años'!F16+'Población&gt;65 años'!F16)/'Población 16-64 años'!F16*100</f>
        <v>44.017174229271269</v>
      </c>
      <c r="G16" s="3">
        <f>('Población&lt;16 años'!G16+'Población&gt;65 años'!G16)/'Población 16-64 años'!G16*100</f>
        <v>44.299101913315106</v>
      </c>
      <c r="H16" s="3">
        <f>('Población&lt;16 años'!H16+'Población&gt;65 años'!H16)/'Población 16-64 años'!H16*100</f>
        <v>46.37561779242175</v>
      </c>
      <c r="I16" s="3">
        <f>('Población&lt;16 años'!I16+'Población&gt;65 años'!I16)/'Población 16-64 años'!I16*100</f>
        <v>51.606260296540363</v>
      </c>
      <c r="J16" s="3">
        <f>('Población&lt;16 años'!J16+'Población&gt;65 años'!J16)/'Población 16-64 años'!J16*100</f>
        <v>48.908849520806541</v>
      </c>
      <c r="K16" s="3">
        <f>('Población&lt;16 años'!K16+'Población&gt;65 años'!K16)/'Población 16-64 años'!K16*100</f>
        <v>46.300332742306139</v>
      </c>
      <c r="L16" s="3">
        <f>('Población&lt;16 años'!L16+'Población&gt;65 años'!L16)/'Población 16-64 años'!L16*100</f>
        <v>49.69125517025072</v>
      </c>
      <c r="M16" s="3">
        <f>('Población&lt;16 años'!M16+'Población&gt;65 años'!M16)/'Población 16-64 años'!M16*100</f>
        <v>45.965254099691514</v>
      </c>
      <c r="N16" s="3">
        <f>('Población&lt;16 años'!N16+'Población&gt;65 años'!N16)/'Población 16-64 años'!N16*100</f>
        <v>44.003174259640012</v>
      </c>
      <c r="O16" s="3">
        <f>('Población&lt;16 años'!O16+'Población&gt;65 años'!O16)/'Población 16-64 años'!O16*100</f>
        <v>44.793713163064837</v>
      </c>
      <c r="P16" s="3">
        <f>('Población&lt;16 años'!P16+'Población&gt;65 años'!P16)/'Población 16-64 años'!P16*100</f>
        <v>42.823318615217254</v>
      </c>
      <c r="Q16" s="3">
        <f>('Población&lt;16 años'!Q16+'Población&gt;65 años'!Q16)/'Población 16-64 años'!Q16*100</f>
        <v>46.277437764789333</v>
      </c>
      <c r="R16" s="3">
        <f>('Población&lt;16 años'!R16+'Población&gt;65 años'!R16)/'Población 16-64 años'!R16*100</f>
        <v>51.257296811854516</v>
      </c>
      <c r="S16" s="3">
        <f>('Población&lt;16 años'!S16+'Población&gt;65 años'!S16)/'Población 16-64 años'!S16*100</f>
        <v>47.991401316673382</v>
      </c>
      <c r="T16" s="3">
        <f>('Población&lt;16 años'!T16+'Población&gt;65 años'!T16)/'Población 16-64 años'!T16*100</f>
        <v>47.244579267746026</v>
      </c>
      <c r="U16" s="3">
        <f>('Población&lt;16 años'!U16+'Población&gt;65 años'!U16)/'Población 16-64 años'!U16*100</f>
        <v>47.786558215384147</v>
      </c>
      <c r="V16" s="3">
        <f>('Población&lt;16 años'!V16+'Población&gt;65 años'!V16)/'Población 16-64 años'!V16*100</f>
        <v>48.246930209795075</v>
      </c>
    </row>
    <row r="17" spans="2:22" x14ac:dyDescent="0.2">
      <c r="B17" s="1">
        <v>2011</v>
      </c>
      <c r="C17" s="3">
        <f>('Población&lt;16 años'!C17+'Población&gt;65 años'!C17)/'Población 16-64 años'!C17*100</f>
        <v>45.759752371125842</v>
      </c>
      <c r="D17" s="3">
        <f>('Población&lt;16 años'!D17+'Población&gt;65 años'!D17)/'Población 16-64 años'!D17*100</f>
        <v>50.496238700297113</v>
      </c>
      <c r="E17" s="3">
        <f>('Población&lt;16 años'!E17+'Población&gt;65 años'!E17)/'Población 16-64 años'!E17*100</f>
        <v>49.204665959703078</v>
      </c>
      <c r="F17" s="3">
        <f>('Población&lt;16 años'!F17+'Población&gt;65 años'!F17)/'Población 16-64 años'!F17*100</f>
        <v>44.762164124909219</v>
      </c>
      <c r="G17" s="3">
        <f>('Población&lt;16 años'!G17+'Población&gt;65 años'!G17)/'Población 16-64 años'!G17*100</f>
        <v>44.984783160030432</v>
      </c>
      <c r="H17" s="3">
        <f>('Población&lt;16 años'!H17+'Población&gt;65 años'!H17)/'Población 16-64 años'!H17*100</f>
        <v>46.065182829888712</v>
      </c>
      <c r="I17" s="3">
        <f>('Población&lt;16 años'!I17+'Población&gt;65 años'!I17)/'Población 16-64 años'!I17*100</f>
        <v>52.469904524699039</v>
      </c>
      <c r="J17" s="3">
        <f>('Población&lt;16 años'!J17+'Población&gt;65 años'!J17)/'Población 16-64 años'!J17*100</f>
        <v>49.943306066250912</v>
      </c>
      <c r="K17" s="3">
        <f>('Población&lt;16 años'!K17+'Población&gt;65 años'!K17)/'Población 16-64 años'!K17*100</f>
        <v>47.323292709178951</v>
      </c>
      <c r="L17" s="3">
        <f>('Población&lt;16 años'!L17+'Población&gt;65 años'!L17)/'Población 16-64 años'!L17*100</f>
        <v>50.567987538467385</v>
      </c>
      <c r="M17" s="3">
        <f>('Población&lt;16 años'!M17+'Población&gt;65 años'!M17)/'Población 16-64 años'!M17*100</f>
        <v>45.865261813537678</v>
      </c>
      <c r="N17" s="3">
        <f>('Población&lt;16 años'!N17+'Población&gt;65 años'!N17)/'Población 16-64 años'!N17*100</f>
        <v>44.963524634347934</v>
      </c>
      <c r="O17" s="3">
        <f>('Población&lt;16 años'!O17+'Población&gt;65 años'!O17)/'Población 16-64 años'!O17*100</f>
        <v>44.090056285178235</v>
      </c>
      <c r="P17" s="3">
        <f>('Población&lt;16 años'!P17+'Población&gt;65 años'!P17)/'Población 16-64 años'!P17*100</f>
        <v>43.557080894428765</v>
      </c>
      <c r="Q17" s="3">
        <f>('Población&lt;16 años'!Q17+'Población&gt;65 años'!Q17)/'Población 16-64 años'!Q17*100</f>
        <v>47.205977093508551</v>
      </c>
      <c r="R17" s="3">
        <f>('Población&lt;16 años'!R17+'Población&gt;65 años'!R17)/'Población 16-64 años'!R17*100</f>
        <v>51.35104832380312</v>
      </c>
      <c r="S17" s="3">
        <f>('Población&lt;16 años'!S17+'Población&gt;65 años'!S17)/'Población 16-64 años'!S17*100</f>
        <v>48.121657754010691</v>
      </c>
      <c r="T17" s="3">
        <f>('Población&lt;16 años'!T17+'Población&gt;65 años'!T17)/'Población 16-64 años'!T17*100</f>
        <v>48.07612614951087</v>
      </c>
      <c r="U17" s="3">
        <f>('Población&lt;16 años'!U17+'Población&gt;65 años'!U17)/'Población 16-64 años'!U17*100</f>
        <v>48.296564187658369</v>
      </c>
      <c r="V17" s="3">
        <f>('Población&lt;16 años'!V17+'Población&gt;65 años'!V17)/'Población 16-64 años'!V17*100</f>
        <v>49.100739830837043</v>
      </c>
    </row>
    <row r="18" spans="2:22" x14ac:dyDescent="0.2">
      <c r="B18" s="1">
        <v>2012</v>
      </c>
      <c r="C18" s="3">
        <f>('Población&lt;16 años'!C18+'Población&gt;65 años'!C18)/'Población 16-64 años'!C18*100</f>
        <v>46.125029267150552</v>
      </c>
      <c r="D18" s="3">
        <f>('Población&lt;16 años'!D18+'Población&gt;65 años'!D18)/'Población 16-64 años'!D18*100</f>
        <v>50.782913691594636</v>
      </c>
      <c r="E18" s="3">
        <f>('Población&lt;16 años'!E18+'Población&gt;65 años'!E18)/'Población 16-64 años'!E18*100</f>
        <v>50.196920873612605</v>
      </c>
      <c r="F18" s="3">
        <f>('Población&lt;16 años'!F18+'Población&gt;65 años'!F18)/'Población 16-64 años'!F18*100</f>
        <v>45.563475075578701</v>
      </c>
      <c r="G18" s="3">
        <f>('Población&lt;16 años'!G18+'Población&gt;65 años'!G18)/'Población 16-64 años'!G18*100</f>
        <v>46.317937302912263</v>
      </c>
      <c r="H18" s="3">
        <f>('Población&lt;16 años'!H18+'Población&gt;65 años'!H18)/'Población 16-64 años'!H18*100</f>
        <v>46.153846153846153</v>
      </c>
      <c r="I18" s="3">
        <f>('Población&lt;16 años'!I18+'Población&gt;65 años'!I18)/'Población 16-64 años'!I18*100</f>
        <v>53.950722175021241</v>
      </c>
      <c r="J18" s="3">
        <f>('Población&lt;16 años'!J18+'Población&gt;65 años'!J18)/'Población 16-64 años'!J18*100</f>
        <v>51.033029091849116</v>
      </c>
      <c r="K18" s="3">
        <f>('Población&lt;16 años'!K18+'Población&gt;65 años'!K18)/'Población 16-64 años'!K18*100</f>
        <v>48.152509360166675</v>
      </c>
      <c r="L18" s="3">
        <f>('Población&lt;16 años'!L18+'Población&gt;65 años'!L18)/'Población 16-64 años'!L18*100</f>
        <v>51.531478337884721</v>
      </c>
      <c r="M18" s="3">
        <f>('Población&lt;16 años'!M18+'Población&gt;65 años'!M18)/'Población 16-64 años'!M18*100</f>
        <v>45.876613157066416</v>
      </c>
      <c r="N18" s="3">
        <f>('Población&lt;16 años'!N18+'Población&gt;65 años'!N18)/'Población 16-64 años'!N18*100</f>
        <v>45.531584336711276</v>
      </c>
      <c r="O18" s="3">
        <f>('Población&lt;16 años'!O18+'Población&gt;65 años'!O18)/'Población 16-64 años'!O18*100</f>
        <v>43.186180422264876</v>
      </c>
      <c r="P18" s="3">
        <f>('Población&lt;16 años'!P18+'Población&gt;65 años'!P18)/'Población 16-64 años'!P18*100</f>
        <v>45.269743632954857</v>
      </c>
      <c r="Q18" s="3">
        <f>('Población&lt;16 años'!Q18+'Población&gt;65 años'!Q18)/'Población 16-64 años'!Q18*100</f>
        <v>48.089685993282508</v>
      </c>
      <c r="R18" s="3">
        <f>('Población&lt;16 años'!R18+'Población&gt;65 años'!R18)/'Población 16-64 años'!R18*100</f>
        <v>50.97464788732394</v>
      </c>
      <c r="S18" s="3">
        <f>('Población&lt;16 años'!S18+'Población&gt;65 años'!S18)/'Población 16-64 años'!S18*100</f>
        <v>49.304556354916066</v>
      </c>
      <c r="T18" s="3">
        <f>('Población&lt;16 años'!T18+'Población&gt;65 años'!T18)/'Población 16-64 años'!T18*100</f>
        <v>48.827318021630816</v>
      </c>
      <c r="U18" s="3">
        <f>('Población&lt;16 años'!U18+'Población&gt;65 años'!U18)/'Población 16-64 años'!U18*100</f>
        <v>48.702545985684054</v>
      </c>
      <c r="V18" s="3">
        <f>('Población&lt;16 años'!V18+'Población&gt;65 años'!V18)/'Población 16-64 años'!V18*100</f>
        <v>49.81507401682881</v>
      </c>
    </row>
    <row r="19" spans="2:22" x14ac:dyDescent="0.2">
      <c r="B19" s="1">
        <v>2013</v>
      </c>
      <c r="C19" s="3">
        <f>('Población&lt;16 años'!C19+'Población&gt;65 años'!C19)/'Población 16-64 años'!C19*100</f>
        <v>46.659731853906614</v>
      </c>
      <c r="D19" s="3">
        <f>('Población&lt;16 años'!D19+'Población&gt;65 años'!D19)/'Población 16-64 años'!D19*100</f>
        <v>51.159456426879444</v>
      </c>
      <c r="E19" s="3">
        <f>('Población&lt;16 años'!E19+'Población&gt;65 años'!E19)/'Población 16-64 años'!E19*100</f>
        <v>52.172325666301568</v>
      </c>
      <c r="F19" s="3">
        <f>('Población&lt;16 años'!F19+'Población&gt;65 años'!F19)/'Población 16-64 años'!F19*100</f>
        <v>46.781535843437567</v>
      </c>
      <c r="G19" s="3">
        <f>('Población&lt;16 años'!G19+'Población&gt;65 años'!G19)/'Población 16-64 años'!G19*100</f>
        <v>47.179891931273147</v>
      </c>
      <c r="H19" s="3">
        <f>('Población&lt;16 años'!H19+'Población&gt;65 años'!H19)/'Población 16-64 años'!H19*100</f>
        <v>48.716904276985744</v>
      </c>
      <c r="I19" s="3">
        <f>('Población&lt;16 años'!I19+'Población&gt;65 años'!I19)/'Población 16-64 años'!I19*100</f>
        <v>54.240206629358589</v>
      </c>
      <c r="J19" s="3">
        <f>('Población&lt;16 años'!J19+'Población&gt;65 años'!J19)/'Población 16-64 años'!J19*100</f>
        <v>52.5665286812537</v>
      </c>
      <c r="K19" s="3">
        <f>('Población&lt;16 años'!K19+'Población&gt;65 años'!K19)/'Población 16-64 años'!K19*100</f>
        <v>49.059591952320147</v>
      </c>
      <c r="L19" s="3">
        <f>('Población&lt;16 años'!L19+'Población&gt;65 años'!L19)/'Población 16-64 años'!L19*100</f>
        <v>52.873522163088907</v>
      </c>
      <c r="M19" s="3">
        <f>('Población&lt;16 años'!M19+'Población&gt;65 años'!M19)/'Población 16-64 años'!M19*100</f>
        <v>47.37676335393882</v>
      </c>
      <c r="N19" s="3">
        <f>('Población&lt;16 años'!N19+'Población&gt;65 años'!N19)/'Población 16-64 años'!N19*100</f>
        <v>46.278939637686229</v>
      </c>
      <c r="O19" s="3">
        <f>('Población&lt;16 años'!O19+'Población&gt;65 años'!O19)/'Población 16-64 años'!O19*100</f>
        <v>44.313725490196077</v>
      </c>
      <c r="P19" s="3">
        <f>('Población&lt;16 años'!P19+'Población&gt;65 años'!P19)/'Población 16-64 años'!P19*100</f>
        <v>46.60370581648391</v>
      </c>
      <c r="Q19" s="3">
        <f>('Población&lt;16 años'!Q19+'Población&gt;65 años'!Q19)/'Población 16-64 años'!Q19*100</f>
        <v>49.111854948738085</v>
      </c>
      <c r="R19" s="3">
        <f>('Población&lt;16 años'!R19+'Población&gt;65 años'!R19)/'Población 16-64 años'!R19*100</f>
        <v>52.062913152496016</v>
      </c>
      <c r="S19" s="3">
        <f>('Población&lt;16 años'!S19+'Población&gt;65 años'!S19)/'Población 16-64 años'!S19*100</f>
        <v>52.352623039480804</v>
      </c>
      <c r="T19" s="3">
        <f>('Población&lt;16 años'!T19+'Población&gt;65 años'!T19)/'Población 16-64 años'!T19*100</f>
        <v>49.715829582887643</v>
      </c>
      <c r="U19" s="3">
        <f>('Población&lt;16 años'!U19+'Población&gt;65 años'!U19)/'Población 16-64 años'!U19*100</f>
        <v>49.346666945059717</v>
      </c>
      <c r="V19" s="3">
        <f>('Población&lt;16 años'!V19+'Población&gt;65 años'!V19)/'Población 16-64 años'!V19*100</f>
        <v>50.655957396485562</v>
      </c>
    </row>
    <row r="20" spans="2:22" x14ac:dyDescent="0.2">
      <c r="B20" s="1">
        <v>2014</v>
      </c>
      <c r="C20" s="3">
        <f>('Población&lt;16 años'!C20+'Población&gt;65 años'!C20)/'Población 16-64 años'!C20*100</f>
        <v>47.574461526605788</v>
      </c>
      <c r="D20" s="3">
        <f>('Población&lt;16 años'!D20+'Población&gt;65 años'!D20)/'Población 16-64 años'!D20*100</f>
        <v>52.465520498771966</v>
      </c>
      <c r="E20" s="3">
        <f>('Población&lt;16 años'!E20+'Población&gt;65 años'!E20)/'Población 16-64 años'!E20*100</f>
        <v>51.984435797665377</v>
      </c>
      <c r="F20" s="3">
        <f>('Población&lt;16 años'!F20+'Población&gt;65 años'!F20)/'Población 16-64 años'!F20*100</f>
        <v>47.244891225445983</v>
      </c>
      <c r="G20" s="3">
        <f>('Población&lt;16 años'!G20+'Población&gt;65 años'!G20)/'Población 16-64 años'!G20*100</f>
        <v>48.260101163995365</v>
      </c>
      <c r="H20" s="3">
        <f>('Población&lt;16 años'!H20+'Población&gt;65 años'!H20)/'Población 16-64 años'!H20*100</f>
        <v>51.297577854671282</v>
      </c>
      <c r="I20" s="3">
        <f>('Población&lt;16 años'!I20+'Población&gt;65 años'!I20)/'Población 16-64 años'!I20*100</f>
        <v>56.674157303370784</v>
      </c>
      <c r="J20" s="3">
        <f>('Población&lt;16 años'!J20+'Población&gt;65 años'!J20)/'Población 16-64 años'!J20*100</f>
        <v>53.427317408628461</v>
      </c>
      <c r="K20" s="3">
        <f>('Población&lt;16 años'!K20+'Población&gt;65 años'!K20)/'Población 16-64 años'!K20*100</f>
        <v>49.982539035837306</v>
      </c>
      <c r="L20" s="3">
        <f>('Población&lt;16 años'!L20+'Población&gt;65 años'!L20)/'Población 16-64 años'!L20*100</f>
        <v>50.278181641950184</v>
      </c>
      <c r="M20" s="3">
        <f>('Población&lt;16 años'!M20+'Población&gt;65 años'!M20)/'Población 16-64 años'!M20*100</f>
        <v>48.93169310456458</v>
      </c>
      <c r="N20" s="3">
        <f>('Población&lt;16 años'!N20+'Población&gt;65 años'!N20)/'Población 16-64 años'!N20*100</f>
        <v>47.347347347347345</v>
      </c>
      <c r="O20" s="3">
        <f>('Población&lt;16 años'!O20+'Población&gt;65 años'!O20)/'Población 16-64 años'!O20*100</f>
        <v>44.6</v>
      </c>
      <c r="P20" s="3">
        <f>('Población&lt;16 años'!P20+'Población&gt;65 años'!P20)/'Población 16-64 años'!P20*100</f>
        <v>47.290500349895034</v>
      </c>
      <c r="Q20" s="3">
        <f>('Población&lt;16 años'!Q20+'Población&gt;65 años'!Q20)/'Población 16-64 años'!Q20*100</f>
        <v>49.720648750443239</v>
      </c>
      <c r="R20" s="3">
        <f>('Población&lt;16 años'!R20+'Población&gt;65 años'!R20)/'Población 16-64 años'!R20*100</f>
        <v>53.158018314158248</v>
      </c>
      <c r="S20" s="3">
        <f>('Población&lt;16 años'!S20+'Población&gt;65 años'!S20)/'Población 16-64 años'!S20*100</f>
        <v>52.988358886996025</v>
      </c>
      <c r="T20" s="3">
        <f>('Población&lt;16 años'!T20+'Población&gt;65 años'!T20)/'Población 16-64 años'!T20*100</f>
        <v>50.123423881202086</v>
      </c>
      <c r="U20" s="3">
        <f>('Población&lt;16 años'!U20+'Población&gt;65 años'!U20)/'Población 16-64 años'!U20*100</f>
        <v>49.929570276979561</v>
      </c>
      <c r="V20" s="3">
        <f>('Población&lt;16 años'!V20+'Población&gt;65 años'!V20)/'Población 16-64 años'!V20*100</f>
        <v>51.584714903967175</v>
      </c>
    </row>
    <row r="21" spans="2:22" x14ac:dyDescent="0.2">
      <c r="B21" s="1">
        <v>2015</v>
      </c>
      <c r="C21" s="3">
        <f>('Población&lt;16 años'!C21+'Población&gt;65 años'!C21)/'Población 16-64 años'!C21*100</f>
        <v>48.376535839463855</v>
      </c>
      <c r="D21" s="3">
        <f>('Población&lt;16 años'!D21+'Población&gt;65 años'!D21)/'Población 16-64 años'!D21*100</f>
        <v>53.059556002767117</v>
      </c>
      <c r="E21" s="3">
        <f>('Población&lt;16 años'!E21+'Población&gt;65 años'!E21)/'Población 16-64 años'!E21*100</f>
        <v>52.308917197452232</v>
      </c>
      <c r="F21" s="3">
        <f>('Población&lt;16 años'!F21+'Población&gt;65 años'!F21)/'Población 16-64 años'!F21*100</f>
        <v>47.719811906663118</v>
      </c>
      <c r="G21" s="3">
        <f>('Población&lt;16 años'!G21+'Población&gt;65 años'!G21)/'Población 16-64 años'!G21*100</f>
        <v>49.205193544472756</v>
      </c>
      <c r="H21" s="3">
        <f>('Población&lt;16 años'!H21+'Población&gt;65 años'!H21)/'Población 16-64 años'!H21*100</f>
        <v>52.725647899910633</v>
      </c>
      <c r="I21" s="3">
        <f>('Población&lt;16 años'!I21+'Población&gt;65 años'!I21)/'Población 16-64 años'!I21*100</f>
        <v>56.616643929058661</v>
      </c>
      <c r="J21" s="3">
        <f>('Población&lt;16 años'!J21+'Población&gt;65 años'!J21)/'Población 16-64 años'!J21*100</f>
        <v>54.725077337591053</v>
      </c>
      <c r="K21" s="3">
        <f>('Población&lt;16 años'!K21+'Población&gt;65 años'!K21)/'Población 16-64 años'!K21*100</f>
        <v>50.718995789306433</v>
      </c>
      <c r="L21" s="3">
        <f>('Población&lt;16 años'!L21+'Población&gt;65 años'!L21)/'Población 16-64 años'!L21*100</f>
        <v>51.393306794156302</v>
      </c>
      <c r="M21" s="3">
        <f>('Población&lt;16 años'!M21+'Población&gt;65 años'!M21)/'Población 16-64 años'!M21*100</f>
        <v>49.428291408036593</v>
      </c>
      <c r="N21" s="3">
        <f>('Población&lt;16 años'!N21+'Población&gt;65 años'!N21)/'Población 16-64 años'!N21*100</f>
        <v>48.398527539821792</v>
      </c>
      <c r="O21" s="3">
        <f>('Población&lt;16 años'!O21+'Población&gt;65 años'!O21)/'Población 16-64 años'!O21*100</f>
        <v>44.897959183673471</v>
      </c>
      <c r="P21" s="3">
        <f>('Población&lt;16 años'!P21+'Población&gt;65 años'!P21)/'Población 16-64 años'!P21*100</f>
        <v>48.723033868799718</v>
      </c>
      <c r="Q21" s="3">
        <f>('Población&lt;16 años'!Q21+'Población&gt;65 años'!Q21)/'Población 16-64 años'!Q21*100</f>
        <v>50.577603084917108</v>
      </c>
      <c r="R21" s="3">
        <f>('Población&lt;16 años'!R21+'Población&gt;65 años'!R21)/'Población 16-64 años'!R21*100</f>
        <v>52.922497941902854</v>
      </c>
      <c r="S21" s="3">
        <f>('Población&lt;16 años'!S21+'Población&gt;65 años'!S21)/'Población 16-64 años'!S21*100</f>
        <v>53.164736804716917</v>
      </c>
      <c r="T21" s="3">
        <f>('Población&lt;16 años'!T21+'Población&gt;65 años'!T21)/'Población 16-64 años'!T21*100</f>
        <v>50.857233349169441</v>
      </c>
      <c r="U21" s="3">
        <f>('Población&lt;16 años'!U21+'Población&gt;65 años'!U21)/'Población 16-64 años'!U21*100</f>
        <v>50.482243042896982</v>
      </c>
      <c r="V21" s="3">
        <f>('Población&lt;16 años'!V21+'Población&gt;65 años'!V21)/'Población 16-64 años'!V21*100</f>
        <v>52.416931426149723</v>
      </c>
    </row>
  </sheetData>
  <phoneticPr fontId="3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pane xSplit="2" ySplit="5" topLeftCell="N6" activePane="bottomRight" state="frozen"/>
      <selection pane="topRight" activeCell="B1" sqref="B1"/>
      <selection pane="bottomLeft" activeCell="A6" sqref="A6"/>
      <selection pane="bottomRight" activeCell="S33" sqref="S33"/>
    </sheetView>
  </sheetViews>
  <sheetFormatPr baseColWidth="10" defaultRowHeight="12.75" x14ac:dyDescent="0.2"/>
  <cols>
    <col min="1" max="1" width="20.5703125" customWidth="1"/>
    <col min="3" max="16" width="17.7109375" customWidth="1"/>
    <col min="17" max="17" width="18.5703125" bestFit="1" customWidth="1"/>
    <col min="18" max="18" width="11.85546875" customWidth="1"/>
    <col min="19" max="19" width="12.140625" customWidth="1"/>
  </cols>
  <sheetData>
    <row r="1" spans="1:22" x14ac:dyDescent="0.2">
      <c r="A1" s="17" t="s">
        <v>48</v>
      </c>
    </row>
    <row r="2" spans="1:22" ht="25.5" x14ac:dyDescent="0.2">
      <c r="A2" s="8" t="s">
        <v>58</v>
      </c>
    </row>
    <row r="3" spans="1:22" ht="25.5" x14ac:dyDescent="0.2">
      <c r="A3" s="9" t="s">
        <v>38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5">
        <v>290</v>
      </c>
      <c r="D6" s="15">
        <v>215</v>
      </c>
      <c r="E6" s="15">
        <v>36</v>
      </c>
      <c r="F6" s="15">
        <v>396</v>
      </c>
      <c r="G6" s="15">
        <v>167</v>
      </c>
      <c r="H6" s="15">
        <v>20</v>
      </c>
      <c r="I6" s="15">
        <v>24</v>
      </c>
      <c r="J6" s="15">
        <v>528</v>
      </c>
      <c r="K6" s="15">
        <v>5659</v>
      </c>
      <c r="L6" s="15">
        <v>515</v>
      </c>
      <c r="M6" s="15">
        <v>83</v>
      </c>
      <c r="N6" s="15">
        <v>347</v>
      </c>
      <c r="O6" s="15">
        <v>5</v>
      </c>
      <c r="P6" s="15">
        <v>407</v>
      </c>
      <c r="Q6" s="12">
        <f>SUM(C6:P6)</f>
        <v>8692</v>
      </c>
      <c r="R6" s="15">
        <v>148</v>
      </c>
      <c r="S6" s="15">
        <v>153</v>
      </c>
      <c r="T6" s="12">
        <v>13848</v>
      </c>
      <c r="U6" s="12">
        <v>80581</v>
      </c>
      <c r="V6" s="12">
        <v>397632</v>
      </c>
    </row>
    <row r="7" spans="1:22" x14ac:dyDescent="0.2">
      <c r="B7" s="1">
        <v>2001</v>
      </c>
      <c r="C7" s="15">
        <v>334</v>
      </c>
      <c r="D7" s="15">
        <v>229</v>
      </c>
      <c r="E7" s="15">
        <v>34</v>
      </c>
      <c r="F7" s="15">
        <v>438</v>
      </c>
      <c r="G7" s="15">
        <v>140</v>
      </c>
      <c r="H7" s="15">
        <v>29</v>
      </c>
      <c r="I7" s="15">
        <v>24</v>
      </c>
      <c r="J7" s="15">
        <v>515</v>
      </c>
      <c r="K7" s="15">
        <v>5688</v>
      </c>
      <c r="L7" s="15">
        <v>525</v>
      </c>
      <c r="M7" s="15">
        <v>81</v>
      </c>
      <c r="N7" s="15">
        <v>366</v>
      </c>
      <c r="O7" s="15">
        <v>8</v>
      </c>
      <c r="P7" s="15">
        <v>510</v>
      </c>
      <c r="Q7" s="12">
        <f t="shared" ref="Q7:Q20" si="0">SUM(C7:P7)</f>
        <v>8921</v>
      </c>
      <c r="R7" s="15">
        <v>138</v>
      </c>
      <c r="S7" s="15">
        <v>205</v>
      </c>
      <c r="T7" s="12">
        <v>14255</v>
      </c>
      <c r="U7" s="12">
        <v>81108</v>
      </c>
      <c r="V7" s="12">
        <v>406380</v>
      </c>
    </row>
    <row r="8" spans="1:22" x14ac:dyDescent="0.2">
      <c r="B8" s="1">
        <v>2002</v>
      </c>
      <c r="C8" s="15">
        <v>299</v>
      </c>
      <c r="D8" s="15">
        <v>210</v>
      </c>
      <c r="E8" s="15">
        <v>34</v>
      </c>
      <c r="F8" s="15">
        <v>433</v>
      </c>
      <c r="G8" s="15">
        <v>184</v>
      </c>
      <c r="H8" s="15">
        <v>23</v>
      </c>
      <c r="I8" s="15">
        <v>28</v>
      </c>
      <c r="J8" s="15">
        <v>548</v>
      </c>
      <c r="K8" s="15">
        <v>5789</v>
      </c>
      <c r="L8" s="15">
        <v>583</v>
      </c>
      <c r="M8" s="15">
        <v>76</v>
      </c>
      <c r="N8" s="15">
        <v>357</v>
      </c>
      <c r="O8" s="15">
        <v>1</v>
      </c>
      <c r="P8" s="15">
        <v>522</v>
      </c>
      <c r="Q8" s="12">
        <f t="shared" si="0"/>
        <v>9087</v>
      </c>
      <c r="R8" s="15">
        <v>123</v>
      </c>
      <c r="S8" s="15">
        <v>218</v>
      </c>
      <c r="T8" s="12">
        <v>14664</v>
      </c>
      <c r="U8" s="12">
        <v>81861</v>
      </c>
      <c r="V8" s="12">
        <v>418846</v>
      </c>
    </row>
    <row r="9" spans="1:22" x14ac:dyDescent="0.2">
      <c r="B9" s="1">
        <v>2003</v>
      </c>
      <c r="C9" s="15">
        <v>356</v>
      </c>
      <c r="D9" s="15">
        <v>242</v>
      </c>
      <c r="E9" s="15">
        <v>42</v>
      </c>
      <c r="F9" s="15">
        <v>522</v>
      </c>
      <c r="G9" s="15">
        <v>184</v>
      </c>
      <c r="H9" s="15">
        <v>22</v>
      </c>
      <c r="I9" s="15">
        <v>28</v>
      </c>
      <c r="J9" s="15">
        <v>584</v>
      </c>
      <c r="K9" s="15">
        <v>6308</v>
      </c>
      <c r="L9" s="15">
        <v>677</v>
      </c>
      <c r="M9" s="15">
        <v>88</v>
      </c>
      <c r="N9" s="15">
        <v>430</v>
      </c>
      <c r="O9" s="15">
        <v>4</v>
      </c>
      <c r="P9" s="15">
        <v>501</v>
      </c>
      <c r="Q9" s="12">
        <f t="shared" si="0"/>
        <v>9988</v>
      </c>
      <c r="R9" s="15">
        <v>141</v>
      </c>
      <c r="S9" s="15">
        <v>254</v>
      </c>
      <c r="T9" s="12">
        <v>15862</v>
      </c>
      <c r="U9" s="12">
        <v>86117</v>
      </c>
      <c r="V9" s="12">
        <v>441881</v>
      </c>
    </row>
    <row r="10" spans="1:22" x14ac:dyDescent="0.2">
      <c r="B10" s="1">
        <v>2004</v>
      </c>
      <c r="C10" s="15">
        <v>388</v>
      </c>
      <c r="D10" s="15">
        <v>258</v>
      </c>
      <c r="E10" s="15">
        <v>30</v>
      </c>
      <c r="F10" s="15">
        <v>586</v>
      </c>
      <c r="G10" s="15">
        <v>240</v>
      </c>
      <c r="H10" s="15">
        <v>15</v>
      </c>
      <c r="I10" s="15">
        <v>27</v>
      </c>
      <c r="J10" s="15">
        <v>602</v>
      </c>
      <c r="K10" s="15">
        <v>6360</v>
      </c>
      <c r="L10" s="15">
        <v>702</v>
      </c>
      <c r="M10" s="15">
        <v>86</v>
      </c>
      <c r="N10" s="15">
        <v>482</v>
      </c>
      <c r="O10" s="15">
        <v>5</v>
      </c>
      <c r="P10" s="15">
        <v>577</v>
      </c>
      <c r="Q10" s="12">
        <f t="shared" si="0"/>
        <v>10358</v>
      </c>
      <c r="R10" s="15">
        <v>135</v>
      </c>
      <c r="S10" s="15">
        <v>246</v>
      </c>
      <c r="T10" s="12">
        <v>16589</v>
      </c>
      <c r="U10" s="12">
        <v>89022</v>
      </c>
      <c r="V10" s="12">
        <v>454591</v>
      </c>
    </row>
    <row r="11" spans="1:22" x14ac:dyDescent="0.2">
      <c r="B11" s="1">
        <v>2005</v>
      </c>
      <c r="C11" s="15">
        <v>407</v>
      </c>
      <c r="D11" s="15">
        <v>270</v>
      </c>
      <c r="E11" s="15">
        <v>36</v>
      </c>
      <c r="F11" s="15">
        <v>589</v>
      </c>
      <c r="G11" s="15">
        <v>253</v>
      </c>
      <c r="H11" s="15">
        <v>44</v>
      </c>
      <c r="I11" s="15">
        <v>24</v>
      </c>
      <c r="J11" s="15">
        <v>627</v>
      </c>
      <c r="K11" s="15">
        <v>6571</v>
      </c>
      <c r="L11" s="15">
        <v>806</v>
      </c>
      <c r="M11" s="15">
        <v>91</v>
      </c>
      <c r="N11" s="15">
        <v>530</v>
      </c>
      <c r="O11" s="15">
        <v>6</v>
      </c>
      <c r="P11" s="15">
        <v>516</v>
      </c>
      <c r="Q11" s="12">
        <f t="shared" si="0"/>
        <v>10770</v>
      </c>
      <c r="R11" s="15">
        <v>140</v>
      </c>
      <c r="S11" s="15">
        <v>282</v>
      </c>
      <c r="T11" s="12">
        <v>17230</v>
      </c>
      <c r="U11" s="12">
        <v>91808</v>
      </c>
      <c r="V11" s="12">
        <v>466371</v>
      </c>
    </row>
    <row r="12" spans="1:22" x14ac:dyDescent="0.2">
      <c r="B12" s="1">
        <v>2006</v>
      </c>
      <c r="C12" s="15">
        <v>400</v>
      </c>
      <c r="D12" s="15">
        <v>277</v>
      </c>
      <c r="E12" s="15">
        <v>30</v>
      </c>
      <c r="F12" s="15">
        <v>631</v>
      </c>
      <c r="G12" s="15">
        <v>296</v>
      </c>
      <c r="H12" s="15">
        <v>20</v>
      </c>
      <c r="I12" s="15">
        <v>37</v>
      </c>
      <c r="J12" s="15">
        <v>645</v>
      </c>
      <c r="K12" s="15">
        <v>6628</v>
      </c>
      <c r="L12" s="15">
        <v>826</v>
      </c>
      <c r="M12" s="15">
        <v>109</v>
      </c>
      <c r="N12" s="15">
        <v>570</v>
      </c>
      <c r="O12" s="15">
        <v>8</v>
      </c>
      <c r="P12" s="15">
        <v>657</v>
      </c>
      <c r="Q12" s="12">
        <f t="shared" si="0"/>
        <v>11134</v>
      </c>
      <c r="R12" s="15">
        <v>133</v>
      </c>
      <c r="S12" s="15">
        <v>248</v>
      </c>
      <c r="T12" s="12">
        <v>17998</v>
      </c>
      <c r="U12" s="12">
        <v>95298</v>
      </c>
      <c r="V12" s="12">
        <v>482957</v>
      </c>
    </row>
    <row r="13" spans="1:22" x14ac:dyDescent="0.2">
      <c r="B13" s="1">
        <v>2007</v>
      </c>
      <c r="C13" s="15">
        <v>461</v>
      </c>
      <c r="D13" s="15">
        <v>306</v>
      </c>
      <c r="E13" s="15">
        <v>31</v>
      </c>
      <c r="F13" s="15">
        <v>654</v>
      </c>
      <c r="G13" s="15">
        <v>312</v>
      </c>
      <c r="H13" s="15">
        <v>6</v>
      </c>
      <c r="I13" s="15">
        <v>39</v>
      </c>
      <c r="J13" s="15">
        <v>666</v>
      </c>
      <c r="K13" s="15">
        <v>6630</v>
      </c>
      <c r="L13" s="15">
        <v>973</v>
      </c>
      <c r="M13" s="15">
        <v>105</v>
      </c>
      <c r="N13" s="15">
        <v>571</v>
      </c>
      <c r="O13" s="15">
        <v>5</v>
      </c>
      <c r="P13" s="15">
        <v>674</v>
      </c>
      <c r="Q13" s="12">
        <f t="shared" si="0"/>
        <v>11433</v>
      </c>
      <c r="R13" s="15">
        <v>129</v>
      </c>
      <c r="S13" s="15">
        <v>291</v>
      </c>
      <c r="T13" s="12">
        <v>18324</v>
      </c>
      <c r="U13" s="12">
        <v>96068</v>
      </c>
      <c r="V13" s="12">
        <v>492527</v>
      </c>
    </row>
    <row r="14" spans="1:22" x14ac:dyDescent="0.2">
      <c r="B14" s="1">
        <v>2008</v>
      </c>
      <c r="C14" s="12">
        <v>517</v>
      </c>
      <c r="D14" s="12">
        <v>319</v>
      </c>
      <c r="E14" s="12">
        <v>22</v>
      </c>
      <c r="F14" s="12">
        <v>794</v>
      </c>
      <c r="G14" s="12">
        <v>366</v>
      </c>
      <c r="H14" s="12">
        <v>29</v>
      </c>
      <c r="I14" s="12">
        <v>38</v>
      </c>
      <c r="J14" s="12">
        <v>711</v>
      </c>
      <c r="K14" s="12">
        <v>6788</v>
      </c>
      <c r="L14" s="12">
        <v>987</v>
      </c>
      <c r="M14" s="12">
        <v>99</v>
      </c>
      <c r="N14" s="12">
        <v>593</v>
      </c>
      <c r="O14" s="12">
        <v>3</v>
      </c>
      <c r="P14" s="12">
        <v>694</v>
      </c>
      <c r="Q14" s="12">
        <f t="shared" si="0"/>
        <v>11960</v>
      </c>
      <c r="R14" s="15">
        <v>133</v>
      </c>
      <c r="S14" s="15">
        <v>298</v>
      </c>
      <c r="T14" s="12">
        <v>19015</v>
      </c>
      <c r="U14" s="12">
        <v>100295</v>
      </c>
      <c r="V14" s="12">
        <v>519779</v>
      </c>
    </row>
    <row r="15" spans="1:22" x14ac:dyDescent="0.2">
      <c r="B15" s="7">
        <v>2009</v>
      </c>
      <c r="C15" s="15">
        <v>437</v>
      </c>
      <c r="D15" s="15">
        <v>332</v>
      </c>
      <c r="E15" s="15">
        <v>27</v>
      </c>
      <c r="F15" s="15">
        <v>647</v>
      </c>
      <c r="G15" s="15">
        <v>360</v>
      </c>
      <c r="H15" s="15">
        <v>36</v>
      </c>
      <c r="I15" s="15">
        <v>29</v>
      </c>
      <c r="J15" s="15">
        <v>707</v>
      </c>
      <c r="K15" s="15">
        <v>6312</v>
      </c>
      <c r="L15" s="15">
        <v>950</v>
      </c>
      <c r="M15" s="15">
        <v>116</v>
      </c>
      <c r="N15" s="15">
        <v>601</v>
      </c>
      <c r="O15" s="15">
        <v>9</v>
      </c>
      <c r="P15" s="15">
        <v>719</v>
      </c>
      <c r="Q15" s="12">
        <f t="shared" si="0"/>
        <v>11282</v>
      </c>
      <c r="R15" s="15">
        <v>94</v>
      </c>
      <c r="S15" s="15">
        <v>287</v>
      </c>
      <c r="T15" s="15">
        <v>17794</v>
      </c>
      <c r="U15" s="15">
        <v>94616</v>
      </c>
      <c r="V15" s="15">
        <v>494997</v>
      </c>
    </row>
    <row r="16" spans="1:22" x14ac:dyDescent="0.2">
      <c r="B16" s="7">
        <v>2010</v>
      </c>
      <c r="C16" s="12">
        <v>464</v>
      </c>
      <c r="D16" s="12">
        <v>309</v>
      </c>
      <c r="E16" s="12">
        <v>27</v>
      </c>
      <c r="F16" s="12">
        <v>676</v>
      </c>
      <c r="G16" s="12">
        <v>350</v>
      </c>
      <c r="H16" s="12">
        <v>34</v>
      </c>
      <c r="I16" s="12">
        <v>32</v>
      </c>
      <c r="J16" s="12">
        <v>636</v>
      </c>
      <c r="K16" s="18">
        <v>6211</v>
      </c>
      <c r="L16" s="12">
        <v>995</v>
      </c>
      <c r="M16" s="12">
        <v>99</v>
      </c>
      <c r="N16" s="12">
        <v>559</v>
      </c>
      <c r="O16" s="12">
        <v>7</v>
      </c>
      <c r="P16" s="12">
        <v>694</v>
      </c>
      <c r="Q16" s="12">
        <f t="shared" si="0"/>
        <v>11093</v>
      </c>
      <c r="R16" s="12">
        <v>110</v>
      </c>
      <c r="S16" s="12">
        <v>289</v>
      </c>
      <c r="T16" s="12">
        <v>17447</v>
      </c>
      <c r="U16" s="12">
        <v>92201</v>
      </c>
      <c r="V16" s="12">
        <v>486575</v>
      </c>
    </row>
    <row r="17" spans="2:22" x14ac:dyDescent="0.2">
      <c r="B17" s="1">
        <v>2011</v>
      </c>
      <c r="C17" s="12">
        <v>476</v>
      </c>
      <c r="D17" s="12">
        <v>296</v>
      </c>
      <c r="E17" s="12">
        <v>30</v>
      </c>
      <c r="F17" s="12">
        <v>671</v>
      </c>
      <c r="G17" s="12">
        <v>371</v>
      </c>
      <c r="H17" s="12">
        <v>42</v>
      </c>
      <c r="I17" s="12">
        <v>35</v>
      </c>
      <c r="J17" s="12">
        <v>666</v>
      </c>
      <c r="K17" s="12">
        <v>6130</v>
      </c>
      <c r="L17" s="12">
        <v>950</v>
      </c>
      <c r="M17" s="12">
        <v>109</v>
      </c>
      <c r="N17" s="12">
        <v>543</v>
      </c>
      <c r="O17" s="12">
        <v>7</v>
      </c>
      <c r="P17" s="12">
        <v>736</v>
      </c>
      <c r="Q17" s="12">
        <f t="shared" si="0"/>
        <v>11062</v>
      </c>
      <c r="R17" s="12">
        <v>122</v>
      </c>
      <c r="S17" s="12">
        <v>278</v>
      </c>
      <c r="T17" s="12">
        <v>17078</v>
      </c>
      <c r="U17" s="12">
        <v>89552</v>
      </c>
      <c r="V17" s="12">
        <v>471999</v>
      </c>
    </row>
    <row r="18" spans="2:22" x14ac:dyDescent="0.2">
      <c r="B18" s="1">
        <v>2012</v>
      </c>
      <c r="C18" s="15">
        <v>391</v>
      </c>
      <c r="D18" s="12">
        <v>291</v>
      </c>
      <c r="E18" s="12">
        <v>26</v>
      </c>
      <c r="F18" s="12">
        <v>674</v>
      </c>
      <c r="G18" s="12">
        <v>352</v>
      </c>
      <c r="H18" s="12">
        <v>27</v>
      </c>
      <c r="I18" s="12">
        <v>47</v>
      </c>
      <c r="J18" s="12">
        <v>668</v>
      </c>
      <c r="K18" s="12">
        <v>5828</v>
      </c>
      <c r="L18" s="12">
        <v>939</v>
      </c>
      <c r="M18" s="12">
        <v>105</v>
      </c>
      <c r="N18" s="12">
        <v>586</v>
      </c>
      <c r="O18" s="12">
        <v>10</v>
      </c>
      <c r="P18" s="12">
        <v>694</v>
      </c>
      <c r="Q18" s="12">
        <f t="shared" si="0"/>
        <v>10638</v>
      </c>
      <c r="R18" s="12">
        <v>129</v>
      </c>
      <c r="S18" s="12">
        <v>266</v>
      </c>
      <c r="T18" s="12">
        <v>16604</v>
      </c>
      <c r="U18" s="12">
        <v>86375</v>
      </c>
      <c r="V18" s="12">
        <v>454648</v>
      </c>
    </row>
    <row r="19" spans="2:22" x14ac:dyDescent="0.2">
      <c r="B19" s="1">
        <v>2013</v>
      </c>
      <c r="C19">
        <v>408</v>
      </c>
      <c r="D19">
        <v>250</v>
      </c>
      <c r="E19">
        <v>36</v>
      </c>
      <c r="F19">
        <v>616</v>
      </c>
      <c r="G19">
        <v>340</v>
      </c>
      <c r="H19">
        <v>33</v>
      </c>
      <c r="I19">
        <v>36</v>
      </c>
      <c r="J19">
        <v>577</v>
      </c>
      <c r="K19" s="12">
        <v>5472</v>
      </c>
      <c r="L19">
        <v>839</v>
      </c>
      <c r="M19">
        <v>98</v>
      </c>
      <c r="N19">
        <v>492</v>
      </c>
      <c r="O19">
        <v>9</v>
      </c>
      <c r="P19">
        <v>639</v>
      </c>
      <c r="Q19" s="12">
        <f t="shared" si="0"/>
        <v>9845</v>
      </c>
      <c r="R19">
        <v>115</v>
      </c>
      <c r="S19">
        <v>234</v>
      </c>
      <c r="T19" s="12">
        <v>15505</v>
      </c>
      <c r="U19" s="12">
        <v>81470</v>
      </c>
      <c r="V19" s="12">
        <v>425715</v>
      </c>
    </row>
    <row r="20" spans="2:22" x14ac:dyDescent="0.2">
      <c r="B20" s="1">
        <v>2014</v>
      </c>
      <c r="C20">
        <v>394</v>
      </c>
      <c r="D20">
        <v>257</v>
      </c>
      <c r="E20">
        <v>22</v>
      </c>
      <c r="F20">
        <v>603</v>
      </c>
      <c r="G20">
        <v>355</v>
      </c>
      <c r="H20">
        <v>29</v>
      </c>
      <c r="I20">
        <v>25</v>
      </c>
      <c r="J20">
        <v>599</v>
      </c>
      <c r="K20">
        <v>5618</v>
      </c>
      <c r="L20">
        <v>850</v>
      </c>
      <c r="M20">
        <v>92</v>
      </c>
      <c r="N20">
        <v>487</v>
      </c>
      <c r="O20">
        <v>3</v>
      </c>
      <c r="P20">
        <v>588</v>
      </c>
      <c r="Q20" s="12">
        <f t="shared" si="0"/>
        <v>9922</v>
      </c>
      <c r="R20">
        <v>112</v>
      </c>
      <c r="S20">
        <v>253</v>
      </c>
      <c r="T20" s="12">
        <v>15671</v>
      </c>
      <c r="U20" s="12">
        <v>82195</v>
      </c>
      <c r="V20" s="12">
        <v>427595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pane xSplit="2" ySplit="5" topLeftCell="L6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9" customWidth="1"/>
  </cols>
  <sheetData>
    <row r="1" spans="1:22" x14ac:dyDescent="0.2">
      <c r="A1" s="17" t="s">
        <v>49</v>
      </c>
    </row>
    <row r="2" spans="1:22" ht="25.5" x14ac:dyDescent="0.2">
      <c r="A2" s="8" t="s">
        <v>53</v>
      </c>
    </row>
    <row r="3" spans="1:22" ht="25.5" x14ac:dyDescent="0.2">
      <c r="A3" s="9" t="s">
        <v>38</v>
      </c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3">
        <f>('Nacidos vivos'!C6/'Población Total'!C6)*1000</f>
        <v>13.395537900133956</v>
      </c>
      <c r="D6" s="3">
        <f>('Nacidos vivos'!D6/'Población Total'!D6)*1000</f>
        <v>12.631455261147993</v>
      </c>
      <c r="E6" s="3">
        <f>('Nacidos vivos'!E6/'Población Total'!E6)*1000</f>
        <v>8.840864440078585</v>
      </c>
      <c r="F6" s="3">
        <f>('Nacidos vivos'!F6/'Población Total'!F6)*1000</f>
        <v>12.388937554749093</v>
      </c>
      <c r="G6" s="3">
        <f>('Nacidos vivos'!G6/'Población Total'!G6)*1000</f>
        <v>12.663026994237185</v>
      </c>
      <c r="H6" s="3">
        <f>('Nacidos vivos'!H6/'Población Total'!H6)*1000</f>
        <v>6.6600066600066601</v>
      </c>
      <c r="I6" s="3">
        <f>('Nacidos vivos'!I6/'Población Total'!I6)*1000</f>
        <v>7.6824583866837388</v>
      </c>
      <c r="J6" s="3">
        <f>('Nacidos vivos'!J6/'Población Total'!J6)*1000</f>
        <v>11.019743707475895</v>
      </c>
      <c r="K6" s="3">
        <f>('Nacidos vivos'!K6/'Población Total'!K6)*1000</f>
        <v>10.645922888075777</v>
      </c>
      <c r="L6" s="3">
        <f>('Nacidos vivos'!L6/'Población Total'!L6)*1000</f>
        <v>12.2876503149456</v>
      </c>
      <c r="M6" s="3">
        <f>('Nacidos vivos'!M6/'Población Total'!M6)*1000</f>
        <v>12.560532687651332</v>
      </c>
      <c r="N6" s="3">
        <f>('Nacidos vivos'!N6/'Población Total'!N6)*1000</f>
        <v>15.067957792348778</v>
      </c>
      <c r="O6" s="3">
        <f>('Nacidos vivos'!O6/'Población Total'!O6)*1000</f>
        <v>8.1168831168831161</v>
      </c>
      <c r="P6" s="3">
        <f>('Nacidos vivos'!P6/'Población Total'!P6)*1000</f>
        <v>9.8592572854339764</v>
      </c>
      <c r="Q6" s="3">
        <f>('Nacidos vivos'!Q6/'Población Total'!Q6)*1000</f>
        <v>11.045230549491325</v>
      </c>
      <c r="R6" s="3">
        <f>('Nacidos vivos'!R6/'Población Total'!R6)*1000</f>
        <v>11.831481333439923</v>
      </c>
      <c r="S6" s="3">
        <f>('Nacidos vivos'!S6/'Población Total'!S6)*1000</f>
        <v>8.5627938213566157</v>
      </c>
      <c r="T6" s="3">
        <f>('Nacidos vivos'!T6/'Población Total'!T6)*1000</f>
        <v>10.828470243992459</v>
      </c>
      <c r="U6" s="3">
        <f>('Nacidos vivos'!U6/'Población Total'!U6)*1000</f>
        <v>10.978260099519732</v>
      </c>
      <c r="V6" s="3">
        <f>('Nacidos vivos'!V6/'Población Total'!V6)*1000</f>
        <v>9.8181259525667617</v>
      </c>
    </row>
    <row r="7" spans="1:22" x14ac:dyDescent="0.2">
      <c r="B7" s="1">
        <v>2001</v>
      </c>
      <c r="C7" s="3">
        <f>('Nacidos vivos'!C7/'Población Total'!C7)*1000</f>
        <v>14.743533150878433</v>
      </c>
      <c r="D7" s="3">
        <f>('Nacidos vivos'!D7/'Población Total'!D7)*1000</f>
        <v>13.094693504117108</v>
      </c>
      <c r="E7" s="3">
        <f>('Nacidos vivos'!E7/'Población Total'!E7)*1000</f>
        <v>8.3068653799169319</v>
      </c>
      <c r="F7" s="3">
        <f>('Nacidos vivos'!F7/'Población Total'!F7)*1000</f>
        <v>13.052418273385584</v>
      </c>
      <c r="G7" s="3">
        <f>('Nacidos vivos'!G7/'Población Total'!G7)*1000</f>
        <v>10.383445820663056</v>
      </c>
      <c r="H7" s="3">
        <f>('Nacidos vivos'!H7/'Población Total'!H7)*1000</f>
        <v>9.6153846153846168</v>
      </c>
      <c r="I7" s="3">
        <f>('Nacidos vivos'!I7/'Población Total'!I7)*1000</f>
        <v>7.6287349014621739</v>
      </c>
      <c r="J7" s="3">
        <f>('Nacidos vivos'!J7/'Población Total'!J7)*1000</f>
        <v>10.246105485148121</v>
      </c>
      <c r="K7" s="3">
        <f>('Nacidos vivos'!K7/'Población Total'!K7)*1000</f>
        <v>10.647557969101864</v>
      </c>
      <c r="L7" s="3">
        <f>('Nacidos vivos'!L7/'Población Total'!L7)*1000</f>
        <v>11.734203526966317</v>
      </c>
      <c r="M7" s="3">
        <f>('Nacidos vivos'!M7/'Población Total'!M7)*1000</f>
        <v>12.285757621720007</v>
      </c>
      <c r="N7" s="3">
        <f>('Nacidos vivos'!N7/'Población Total'!N7)*1000</f>
        <v>15.10898282694848</v>
      </c>
      <c r="O7" s="3">
        <f>('Nacidos vivos'!O7/'Población Total'!O7)*1000</f>
        <v>12.944983818770227</v>
      </c>
      <c r="P7" s="3">
        <f>('Nacidos vivos'!P7/'Población Total'!P7)*1000</f>
        <v>11.693761034553917</v>
      </c>
      <c r="Q7" s="3">
        <f>('Nacidos vivos'!Q7/'Población Total'!Q7)*1000</f>
        <v>11.127659362152237</v>
      </c>
      <c r="R7" s="3">
        <f>('Nacidos vivos'!R7/'Población Total'!R7)*1000</f>
        <v>11.06567235987491</v>
      </c>
      <c r="S7" s="3">
        <f>('Nacidos vivos'!S7/'Población Total'!S7)*1000</f>
        <v>11.390154461606846</v>
      </c>
      <c r="T7" s="3">
        <f>('Nacidos vivos'!T7/'Población Total'!T7)*1000</f>
        <v>10.946522914362943</v>
      </c>
      <c r="U7" s="3">
        <f>('Nacidos vivos'!U7/'Población Total'!U7)*1000</f>
        <v>10.954666470735692</v>
      </c>
      <c r="V7" s="3">
        <f>('Nacidos vivos'!V7/'Población Total'!V7)*1000</f>
        <v>9.8835409129052056</v>
      </c>
    </row>
    <row r="8" spans="1:22" x14ac:dyDescent="0.2">
      <c r="B8" s="1">
        <v>2002</v>
      </c>
      <c r="C8" s="3">
        <f>('Nacidos vivos'!C8/'Población Total'!C8)*1000</f>
        <v>12.576764532682763</v>
      </c>
      <c r="D8" s="3">
        <f>('Nacidos vivos'!D8/'Población Total'!D8)*1000</f>
        <v>11.705033164260632</v>
      </c>
      <c r="E8" s="3">
        <f>('Nacidos vivos'!E8/'Población Total'!E8)*1000</f>
        <v>8.2765335929892885</v>
      </c>
      <c r="F8" s="3">
        <f>('Nacidos vivos'!F8/'Población Total'!F8)*1000</f>
        <v>12.045846547599178</v>
      </c>
      <c r="G8" s="3">
        <f>('Nacidos vivos'!G8/'Población Total'!G8)*1000</f>
        <v>13.237410071942447</v>
      </c>
      <c r="H8" s="3">
        <f>('Nacidos vivos'!H8/'Población Total'!H8)*1000</f>
        <v>7.7207116482040954</v>
      </c>
      <c r="I8" s="3">
        <f>('Nacidos vivos'!I8/'Población Total'!I8)*1000</f>
        <v>8.925725215173733</v>
      </c>
      <c r="J8" s="3">
        <f>('Nacidos vivos'!J8/'Población Total'!J8)*1000</f>
        <v>10.287216069082035</v>
      </c>
      <c r="K8" s="3">
        <f>('Nacidos vivos'!K8/'Población Total'!K8)*1000</f>
        <v>10.806703927300696</v>
      </c>
      <c r="L8" s="3">
        <f>('Nacidos vivos'!L8/'Población Total'!L8)*1000</f>
        <v>12.25691159465994</v>
      </c>
      <c r="M8" s="3">
        <f>('Nacidos vivos'!M8/'Población Total'!M8)*1000</f>
        <v>11.515151515151516</v>
      </c>
      <c r="N8" s="3">
        <f>('Nacidos vivos'!N8/'Población Total'!N8)*1000</f>
        <v>13.900786543104118</v>
      </c>
      <c r="O8" s="3">
        <f>('Nacidos vivos'!O8/'Población Total'!O8)*1000</f>
        <v>1.5923566878980893</v>
      </c>
      <c r="P8" s="3">
        <f>('Nacidos vivos'!P8/'Población Total'!P8)*1000</f>
        <v>11.181800655484867</v>
      </c>
      <c r="Q8" s="3">
        <f>('Nacidos vivos'!Q8/'Población Total'!Q8)*1000</f>
        <v>11.110173750059603</v>
      </c>
      <c r="R8" s="3">
        <f>('Nacidos vivos'!R8/'Población Total'!R8)*1000</f>
        <v>9.8101770617323343</v>
      </c>
      <c r="S8" s="3">
        <f>('Nacidos vivos'!S8/'Población Total'!S8)*1000</f>
        <v>11.94193371678992</v>
      </c>
      <c r="T8" s="3">
        <f>('Nacidos vivos'!T8/'Población Total'!T8)*1000</f>
        <v>11.025481011420966</v>
      </c>
      <c r="U8" s="3">
        <f>('Nacidos vivos'!U8/'Población Total'!U8)*1000</f>
        <v>10.946278578183234</v>
      </c>
      <c r="V8" s="3">
        <f>('Nacidos vivos'!V8/'Población Total'!V8)*1000</f>
        <v>10.011164999533436</v>
      </c>
    </row>
    <row r="9" spans="1:22" x14ac:dyDescent="0.2">
      <c r="B9" s="1">
        <v>2003</v>
      </c>
      <c r="C9" s="3">
        <f>('Nacidos vivos'!C9/'Población Total'!C9)*1000</f>
        <v>14.015196252116057</v>
      </c>
      <c r="D9" s="3">
        <f>('Nacidos vivos'!D9/'Población Total'!D9)*1000</f>
        <v>12.87439485024206</v>
      </c>
      <c r="E9" s="3">
        <f>('Nacidos vivos'!E9/'Población Total'!E9)*1000</f>
        <v>9.8383696416022488</v>
      </c>
      <c r="F9" s="3">
        <f>('Nacidos vivos'!F9/'Población Total'!F9)*1000</f>
        <v>13.029153354632587</v>
      </c>
      <c r="G9" s="3">
        <f>('Nacidos vivos'!G9/'Población Total'!G9)*1000</f>
        <v>12.446729351281878</v>
      </c>
      <c r="H9" s="3">
        <f>('Nacidos vivos'!H9/'Población Total'!H9)*1000</f>
        <v>7.4779061862678455</v>
      </c>
      <c r="I9" s="3">
        <f>('Nacidos vivos'!I9/'Población Total'!I9)*1000</f>
        <v>8.8411746131986106</v>
      </c>
      <c r="J9" s="3">
        <f>('Nacidos vivos'!J9/'Población Total'!J9)*1000</f>
        <v>10.221763254161344</v>
      </c>
      <c r="K9" s="3">
        <f>('Nacidos vivos'!K9/'Población Total'!K9)*1000</f>
        <v>11.529779475603403</v>
      </c>
      <c r="L9" s="3">
        <f>('Nacidos vivos'!L9/'Población Total'!L9)*1000</f>
        <v>12.972082239552396</v>
      </c>
      <c r="M9" s="3">
        <f>('Nacidos vivos'!M9/'Población Total'!M9)*1000</f>
        <v>12.680115273775217</v>
      </c>
      <c r="N9" s="3">
        <f>('Nacidos vivos'!N9/'Población Total'!N9)*1000</f>
        <v>15.353304531010103</v>
      </c>
      <c r="O9" s="3">
        <f>('Nacidos vivos'!O9/'Población Total'!O9)*1000</f>
        <v>6.4102564102564097</v>
      </c>
      <c r="P9" s="3">
        <f>('Nacidos vivos'!P9/'Población Total'!P9)*1000</f>
        <v>9.8916069418942119</v>
      </c>
      <c r="Q9" s="3">
        <f>('Nacidos vivos'!Q9/'Población Total'!Q9)*1000</f>
        <v>11.72204161629913</v>
      </c>
      <c r="R9" s="3">
        <f>('Nacidos vivos'!R9/'Población Total'!R9)*1000</f>
        <v>11.068372713713792</v>
      </c>
      <c r="S9" s="3">
        <f>('Nacidos vivos'!S9/'Población Total'!S9)*1000</f>
        <v>13.22021547910269</v>
      </c>
      <c r="T9" s="3">
        <f>('Nacidos vivos'!T9/'Población Total'!T9)*1000</f>
        <v>11.536922953836307</v>
      </c>
      <c r="U9" s="3">
        <f>('Nacidos vivos'!U9/'Población Total'!U9)*1000</f>
        <v>11.320983408633904</v>
      </c>
      <c r="V9" s="3">
        <f>('Nacidos vivos'!V9/'Población Total'!V9)*1000</f>
        <v>10.344367300149655</v>
      </c>
    </row>
    <row r="10" spans="1:22" x14ac:dyDescent="0.2">
      <c r="B10" s="1">
        <v>2004</v>
      </c>
      <c r="C10" s="3">
        <f>('Nacidos vivos'!C10/'Población Total'!C10)*1000</f>
        <v>14.497085637423403</v>
      </c>
      <c r="D10" s="3">
        <f>('Nacidos vivos'!D10/'Población Total'!D10)*1000</f>
        <v>13.351273028358516</v>
      </c>
      <c r="E10" s="3">
        <f>('Nacidos vivos'!E10/'Población Total'!E10)*1000</f>
        <v>7.0688030160226205</v>
      </c>
      <c r="F10" s="3">
        <f>('Nacidos vivos'!F10/'Población Total'!F10)*1000</f>
        <v>13.808704668096237</v>
      </c>
      <c r="G10" s="3">
        <f>('Nacidos vivos'!G10/'Población Total'!G10)*1000</f>
        <v>15.45993300695697</v>
      </c>
      <c r="H10" s="3">
        <f>('Nacidos vivos'!H10/'Población Total'!H10)*1000</f>
        <v>4.7969299648225139</v>
      </c>
      <c r="I10" s="3">
        <f>('Nacidos vivos'!I10/'Población Total'!I10)*1000</f>
        <v>8.4454175789802939</v>
      </c>
      <c r="J10" s="3">
        <f>('Nacidos vivos'!J10/'Población Total'!J10)*1000</f>
        <v>10.210831623047307</v>
      </c>
      <c r="K10" s="3">
        <f>('Nacidos vivos'!K10/'Población Total'!K10)*1000</f>
        <v>11.61153924097778</v>
      </c>
      <c r="L10" s="3">
        <f>('Nacidos vivos'!L10/'Población Total'!L10)*1000</f>
        <v>13.35286173511118</v>
      </c>
      <c r="M10" s="3">
        <f>('Nacidos vivos'!M10/'Población Total'!M10)*1000</f>
        <v>12.002791346824843</v>
      </c>
      <c r="N10" s="3">
        <f>('Nacidos vivos'!N10/'Población Total'!N10)*1000</f>
        <v>15.97666478835891</v>
      </c>
      <c r="O10" s="3">
        <f>('Nacidos vivos'!O10/'Población Total'!O10)*1000</f>
        <v>7.3637702503681881</v>
      </c>
      <c r="P10" s="3">
        <f>('Nacidos vivos'!P10/'Población Total'!P10)*1000</f>
        <v>11.021125415441036</v>
      </c>
      <c r="Q10" s="3">
        <f>('Nacidos vivos'!Q10/'Población Total'!Q10)*1000</f>
        <v>11.985027393852437</v>
      </c>
      <c r="R10" s="3">
        <f>('Nacidos vivos'!R10/'Población Total'!R10)*1000</f>
        <v>10.515656644337124</v>
      </c>
      <c r="S10" s="3">
        <f>('Nacidos vivos'!S10/'Población Total'!S10)*1000</f>
        <v>12.749416947395698</v>
      </c>
      <c r="T10" s="3">
        <f>('Nacidos vivos'!T10/'Población Total'!T10)*1000</f>
        <v>11.866874116994831</v>
      </c>
      <c r="U10" s="3">
        <f>('Nacidos vivos'!U10/'Población Total'!U10)*1000</f>
        <v>11.580070446664319</v>
      </c>
      <c r="V10" s="3">
        <f>('Nacidos vivos'!V10/'Población Total'!V10)*1000</f>
        <v>10.523503991556586</v>
      </c>
    </row>
    <row r="11" spans="1:22" x14ac:dyDescent="0.2">
      <c r="B11" s="1">
        <v>2005</v>
      </c>
      <c r="C11" s="3">
        <f>('Nacidos vivos'!C11/'Población Total'!C11)*1000</f>
        <v>14.27619348275983</v>
      </c>
      <c r="D11" s="3">
        <f>('Nacidos vivos'!D11/'Población Total'!D11)*1000</f>
        <v>13.45023413370529</v>
      </c>
      <c r="E11" s="3">
        <f>('Nacidos vivos'!E11/'Población Total'!E11)*1000</f>
        <v>8.3468583352654768</v>
      </c>
      <c r="F11" s="3">
        <f>('Nacidos vivos'!F11/'Población Total'!F11)*1000</f>
        <v>12.892352142888413</v>
      </c>
      <c r="G11" s="3">
        <f>('Nacidos vivos'!G11/'Población Total'!G11)*1000</f>
        <v>15.156961418643661</v>
      </c>
      <c r="H11" s="3">
        <f>('Nacidos vivos'!H11/'Población Total'!H11)*1000</f>
        <v>13.580246913580247</v>
      </c>
      <c r="I11" s="3">
        <f>('Nacidos vivos'!I11/'Población Total'!I11)*1000</f>
        <v>7.3014907210222084</v>
      </c>
      <c r="J11" s="3">
        <f>('Nacidos vivos'!J11/'Población Total'!J11)*1000</f>
        <v>9.9658269093221001</v>
      </c>
      <c r="K11" s="3">
        <f>('Nacidos vivos'!K11/'Población Total'!K11)*1000</f>
        <v>11.769931952562034</v>
      </c>
      <c r="L11" s="3">
        <f>('Nacidos vivos'!L11/'Población Total'!L11)*1000</f>
        <v>14.180653787958761</v>
      </c>
      <c r="M11" s="3">
        <f>('Nacidos vivos'!M11/'Población Total'!M11)*1000</f>
        <v>12.045003309066844</v>
      </c>
      <c r="N11" s="3">
        <f>('Nacidos vivos'!N11/'Población Total'!N11)*1000</f>
        <v>16.564570571321415</v>
      </c>
      <c r="O11" s="3">
        <f>('Nacidos vivos'!O11/'Población Total'!O11)*1000</f>
        <v>8.5836909871244629</v>
      </c>
      <c r="P11" s="3">
        <f>('Nacidos vivos'!P11/'Población Total'!P11)*1000</f>
        <v>9.3008165251716868</v>
      </c>
      <c r="Q11" s="3">
        <f>('Nacidos vivos'!Q11/'Población Total'!Q11)*1000</f>
        <v>12.025860625076767</v>
      </c>
      <c r="R11" s="3">
        <f>('Nacidos vivos'!R11/'Población Total'!R11)*1000</f>
        <v>10.758472296933835</v>
      </c>
      <c r="S11" s="3">
        <f>('Nacidos vivos'!S11/'Población Total'!S11)*1000</f>
        <v>14.018691588785046</v>
      </c>
      <c r="T11" s="3">
        <f>('Nacidos vivos'!T11/'Población Total'!T11)*1000</f>
        <v>11.854887371689594</v>
      </c>
      <c r="U11" s="3">
        <f>('Nacidos vivos'!U11/'Población Total'!U11)*1000</f>
        <v>11.69558609080309</v>
      </c>
      <c r="V11" s="3">
        <f>('Nacidos vivos'!V11/'Población Total'!V11)*1000</f>
        <v>10.573260999629778</v>
      </c>
    </row>
    <row r="12" spans="1:22" x14ac:dyDescent="0.2">
      <c r="B12" s="1">
        <v>2006</v>
      </c>
      <c r="C12" s="3">
        <f>('Nacidos vivos'!C12/'Población Total'!C12)*1000</f>
        <v>13.209603381658466</v>
      </c>
      <c r="D12" s="3">
        <f>('Nacidos vivos'!D12/'Población Total'!D12)*1000</f>
        <v>13.146654010441386</v>
      </c>
      <c r="E12" s="3">
        <f>('Nacidos vivos'!E12/'Población Total'!E12)*1000</f>
        <v>6.9621721977256907</v>
      </c>
      <c r="F12" s="3">
        <f>('Nacidos vivos'!F12/'Población Total'!F12)*1000</f>
        <v>12.545230426657124</v>
      </c>
      <c r="G12" s="3">
        <f>('Nacidos vivos'!G12/'Población Total'!G12)*1000</f>
        <v>16.732617297908423</v>
      </c>
      <c r="H12" s="3">
        <f>('Nacidos vivos'!H12/'Población Total'!H12)*1000</f>
        <v>5.9453032104637336</v>
      </c>
      <c r="I12" s="3">
        <f>('Nacidos vivos'!I12/'Población Total'!I12)*1000</f>
        <v>10.933806146572104</v>
      </c>
      <c r="J12" s="3">
        <f>('Nacidos vivos'!J12/'Población Total'!J12)*1000</f>
        <v>10.094054680041941</v>
      </c>
      <c r="K12" s="3">
        <f>('Nacidos vivos'!K12/'Población Total'!K12)*1000</f>
        <v>11.822392982193278</v>
      </c>
      <c r="L12" s="3">
        <f>('Nacidos vivos'!L12/'Población Total'!L12)*1000</f>
        <v>13.508430503540648</v>
      </c>
      <c r="M12" s="3">
        <f>('Nacidos vivos'!M12/'Población Total'!M12)*1000</f>
        <v>13.952892985151049</v>
      </c>
      <c r="N12" s="3">
        <f>('Nacidos vivos'!N12/'Población Total'!N12)*1000</f>
        <v>16.855427743442647</v>
      </c>
      <c r="O12" s="3">
        <f>('Nacidos vivos'!O12/'Población Total'!O12)*1000</f>
        <v>11.315417256011315</v>
      </c>
      <c r="P12" s="3">
        <f>('Nacidos vivos'!P12/'Población Total'!P12)*1000</f>
        <v>11.195746638719902</v>
      </c>
      <c r="Q12" s="3">
        <f>('Nacidos vivos'!Q12/'Población Total'!Q12)*1000</f>
        <v>12.140548603629734</v>
      </c>
      <c r="R12" s="3">
        <f>('Nacidos vivos'!R12/'Población Total'!R12)*1000</f>
        <v>10.072705240836111</v>
      </c>
      <c r="S12" s="3">
        <f>('Nacidos vivos'!S12/'Población Total'!S12)*1000</f>
        <v>12.067539292491849</v>
      </c>
      <c r="T12" s="3">
        <f>('Nacidos vivos'!T12/'Población Total'!T12)*1000</f>
        <v>12.068770129425122</v>
      </c>
      <c r="U12" s="3">
        <f>('Nacidos vivos'!U12/'Población Total'!U12)*1000</f>
        <v>11.948585648958483</v>
      </c>
      <c r="V12" s="3">
        <f>('Nacidos vivos'!V12/'Población Total'!V12)*1000</f>
        <v>10.802240910793637</v>
      </c>
    </row>
    <row r="13" spans="1:22" x14ac:dyDescent="0.2">
      <c r="B13" s="1">
        <v>2007</v>
      </c>
      <c r="C13" s="3">
        <f>('Nacidos vivos'!C13/'Población Total'!C13)*1000</f>
        <v>14.458662652113912</v>
      </c>
      <c r="D13" s="3">
        <f>('Nacidos vivos'!D13/'Población Total'!D13)*1000</f>
        <v>14.052167523879501</v>
      </c>
      <c r="E13" s="3">
        <f>('Nacidos vivos'!E13/'Población Total'!E13)*1000</f>
        <v>7.2109792975110487</v>
      </c>
      <c r="F13" s="3">
        <f>('Nacidos vivos'!F13/'Población Total'!F13)*1000</f>
        <v>12.524656720991247</v>
      </c>
      <c r="G13" s="3">
        <f>('Nacidos vivos'!G13/'Población Total'!G13)*1000</f>
        <v>16.538563477338986</v>
      </c>
      <c r="H13" s="3">
        <f>('Nacidos vivos'!H13/'Población Total'!H13)*1000</f>
        <v>1.7538731365097924</v>
      </c>
      <c r="I13" s="3">
        <f>('Nacidos vivos'!I13/'Población Total'!I13)*1000</f>
        <v>11.04815864022663</v>
      </c>
      <c r="J13" s="3">
        <f>('Nacidos vivos'!J13/'Población Total'!J13)*1000</f>
        <v>10.180217361397716</v>
      </c>
      <c r="K13" s="3">
        <f>('Nacidos vivos'!K13/'Población Total'!K13)*1000</f>
        <v>11.812917594654788</v>
      </c>
      <c r="L13" s="3">
        <f>('Nacidos vivos'!L13/'Población Total'!L13)*1000</f>
        <v>15.135017421602788</v>
      </c>
      <c r="M13" s="3">
        <f>('Nacidos vivos'!M13/'Población Total'!M13)*1000</f>
        <v>12.916717923483823</v>
      </c>
      <c r="N13" s="3">
        <f>('Nacidos vivos'!N13/'Población Total'!N13)*1000</f>
        <v>15.988127905023241</v>
      </c>
      <c r="O13" s="3">
        <f>('Nacidos vivos'!O13/'Población Total'!O13)*1000</f>
        <v>7.1022727272727266</v>
      </c>
      <c r="P13" s="3">
        <f>('Nacidos vivos'!P13/'Población Total'!P13)*1000</f>
        <v>11.23146142309615</v>
      </c>
      <c r="Q13" s="3">
        <f>('Nacidos vivos'!Q13/'Población Total'!Q13)*1000</f>
        <v>12.273646603142431</v>
      </c>
      <c r="R13" s="3">
        <f>('Nacidos vivos'!R13/'Población Total'!R13)*1000</f>
        <v>9.6941459382280009</v>
      </c>
      <c r="S13" s="3">
        <f>('Nacidos vivos'!S13/'Población Total'!S13)*1000</f>
        <v>13.943459511260182</v>
      </c>
      <c r="T13" s="3">
        <f>('Nacidos vivos'!T13/'Población Total'!T13)*1000</f>
        <v>12.074940544558469</v>
      </c>
      <c r="U13" s="3">
        <f>('Nacidos vivos'!U13/'Población Total'!U13)*1000</f>
        <v>11.919903824833943</v>
      </c>
      <c r="V13" s="3">
        <f>('Nacidos vivos'!V13/'Población Total'!V13)*1000</f>
        <v>10.896437374461394</v>
      </c>
    </row>
    <row r="14" spans="1:22" x14ac:dyDescent="0.2">
      <c r="B14" s="1">
        <v>2008</v>
      </c>
      <c r="C14" s="3">
        <f>('Nacidos vivos'!C14/'Población Total'!C14)*1000</f>
        <v>15.40203175738076</v>
      </c>
      <c r="D14" s="3">
        <f>('Nacidos vivos'!D14/'Población Total'!D14)*1000</f>
        <v>14.000438885231512</v>
      </c>
      <c r="E14" s="3">
        <f>('Nacidos vivos'!E14/'Población Total'!E14)*1000</f>
        <v>5.0973123262279891</v>
      </c>
      <c r="F14" s="3">
        <f>('Nacidos vivos'!F14/'Población Total'!F14)*1000</f>
        <v>14.188706218727663</v>
      </c>
      <c r="G14" s="3">
        <f>('Nacidos vivos'!G14/'Población Total'!G14)*1000</f>
        <v>17.909571344685848</v>
      </c>
      <c r="H14" s="3">
        <f>('Nacidos vivos'!H14/'Población Total'!H14)*1000</f>
        <v>8.2644628099173563</v>
      </c>
      <c r="I14" s="3">
        <f>('Nacidos vivos'!I14/'Población Total'!I14)*1000</f>
        <v>10.482758620689657</v>
      </c>
      <c r="J14" s="3">
        <f>('Nacidos vivos'!J14/'Población Total'!J14)*1000</f>
        <v>10.357486233720829</v>
      </c>
      <c r="K14" s="3">
        <f>('Nacidos vivos'!K14/'Población Total'!K14)*1000</f>
        <v>11.983468885879878</v>
      </c>
      <c r="L14" s="3">
        <f>('Nacidos vivos'!L14/'Población Total'!L14)*1000</f>
        <v>14.012521828016526</v>
      </c>
      <c r="M14" s="3">
        <f>('Nacidos vivos'!M14/'Población Total'!M14)*1000</f>
        <v>11.442441054091539</v>
      </c>
      <c r="N14" s="3">
        <f>('Nacidos vivos'!N14/'Población Total'!N14)*1000</f>
        <v>15.964463588639118</v>
      </c>
      <c r="O14" s="3">
        <f>('Nacidos vivos'!O14/'Población Total'!O14)*1000</f>
        <v>4.1436464088397784</v>
      </c>
      <c r="P14" s="3">
        <f>('Nacidos vivos'!P14/'Población Total'!P14)*1000</f>
        <v>11.00242560679804</v>
      </c>
      <c r="Q14" s="3">
        <f>('Nacidos vivos'!Q14/'Población Total'!Q14)*1000</f>
        <v>12.467086266816494</v>
      </c>
      <c r="R14" s="3">
        <f>('Nacidos vivos'!R14/'Población Total'!R14)*1000</f>
        <v>9.8987793986305448</v>
      </c>
      <c r="S14" s="3">
        <f>('Nacidos vivos'!S14/'Población Total'!S14)*1000</f>
        <v>13.87078756283746</v>
      </c>
      <c r="T14" s="3">
        <f>('Nacidos vivos'!T14/'Población Total'!T14)*1000</f>
        <v>12.163675803336742</v>
      </c>
      <c r="U14" s="3">
        <f>('Nacidos vivos'!U14/'Población Total'!U14)*1000</f>
        <v>12.227787111294258</v>
      </c>
      <c r="V14" s="3">
        <f>('Nacidos vivos'!V14/'Población Total'!V14)*1000</f>
        <v>11.260908281157633</v>
      </c>
    </row>
    <row r="15" spans="1:22" x14ac:dyDescent="0.2">
      <c r="B15" s="7">
        <v>2009</v>
      </c>
      <c r="C15" s="3">
        <f>('Nacidos vivos'!C15/'Población Total'!C15)*1000</f>
        <v>12.445178561257618</v>
      </c>
      <c r="D15" s="3">
        <f>('Nacidos vivos'!D15/'Población Total'!D15)*1000</f>
        <v>14.237317209142759</v>
      </c>
      <c r="E15" s="3">
        <f>('Nacidos vivos'!E15/'Población Total'!E15)*1000</f>
        <v>6.2819916240111677</v>
      </c>
      <c r="F15" s="3">
        <f>('Nacidos vivos'!F15/'Población Total'!F15)*1000</f>
        <v>10.993305467767696</v>
      </c>
      <c r="G15" s="3">
        <f>('Nacidos vivos'!G15/'Población Total'!G15)*1000</f>
        <v>16.891099329048</v>
      </c>
      <c r="H15" s="3">
        <f>('Nacidos vivos'!H15/'Población Total'!H15)*1000</f>
        <v>10.227272727272727</v>
      </c>
      <c r="I15" s="3">
        <f>('Nacidos vivos'!I15/'Población Total'!I15)*1000</f>
        <v>8.0088373377520021</v>
      </c>
      <c r="J15" s="3">
        <f>('Nacidos vivos'!J15/'Población Total'!J15)*1000</f>
        <v>9.8906018298312866</v>
      </c>
      <c r="K15" s="3">
        <f>('Nacidos vivos'!K15/'Población Total'!K15)*1000</f>
        <v>11.106712064824347</v>
      </c>
      <c r="L15" s="3">
        <f>('Nacidos vivos'!L15/'Población Total'!L15)*1000</f>
        <v>12.874896662013633</v>
      </c>
      <c r="M15" s="3">
        <f>('Nacidos vivos'!M15/'Población Total'!M15)*1000</f>
        <v>13.204325554923164</v>
      </c>
      <c r="N15" s="3">
        <f>('Nacidos vivos'!N15/'Población Total'!N15)*1000</f>
        <v>15.543371437438577</v>
      </c>
      <c r="O15" s="3">
        <f>('Nacidos vivos'!O15/'Población Total'!O15)*1000</f>
        <v>12.465373961218837</v>
      </c>
      <c r="P15" s="3">
        <f>('Nacidos vivos'!P15/'Población Total'!P15)*1000</f>
        <v>10.985820804302653</v>
      </c>
      <c r="Q15" s="3">
        <f>('Nacidos vivos'!Q15/'Población Total'!Q15)*1000</f>
        <v>11.544829590456329</v>
      </c>
      <c r="R15" s="3">
        <f>('Nacidos vivos'!R15/'Población Total'!R15)*1000</f>
        <v>7.0175438596491233</v>
      </c>
      <c r="S15" s="3">
        <f>('Nacidos vivos'!S15/'Población Total'!S15)*1000</f>
        <v>13.125400164639165</v>
      </c>
      <c r="T15" s="3">
        <f>('Nacidos vivos'!T15/'Población Total'!T15)*1000</f>
        <v>11.169642476027388</v>
      </c>
      <c r="U15" s="3">
        <f>('Nacidos vivos'!U15/'Población Total'!U15)*1000</f>
        <v>11.395504932419584</v>
      </c>
      <c r="V15" s="3">
        <f>('Nacidos vivos'!V15/'Población Total'!V15)*1000</f>
        <v>10.589120859545757</v>
      </c>
    </row>
    <row r="16" spans="1:22" x14ac:dyDescent="0.2">
      <c r="B16" s="7">
        <v>2010</v>
      </c>
      <c r="C16" s="3">
        <f>('Nacidos vivos'!C16/'Población Total'!C16)*1000</f>
        <v>12.94931904442956</v>
      </c>
      <c r="D16" s="3">
        <f>('Nacidos vivos'!D16/'Población Total'!D16)*1000</f>
        <v>13.051742344244985</v>
      </c>
      <c r="E16" s="3">
        <f>('Nacidos vivos'!E16/'Población Total'!E16)*1000</f>
        <v>6.3424947145877377</v>
      </c>
      <c r="F16" s="3">
        <f>('Nacidos vivos'!F16/'Población Total'!F16)*1000</f>
        <v>11.012821139403419</v>
      </c>
      <c r="G16" s="3">
        <f>('Nacidos vivos'!G16/'Población Total'!G16)*1000</f>
        <v>15.784963694583501</v>
      </c>
      <c r="H16" s="3">
        <f>('Nacidos vivos'!H16/'Población Total'!H16)*1000</f>
        <v>9.5666854248733806</v>
      </c>
      <c r="I16" s="3">
        <f>('Nacidos vivos'!I16/'Población Total'!I16)*1000</f>
        <v>8.6932898668839993</v>
      </c>
      <c r="J16" s="3">
        <f>('Nacidos vivos'!J16/'Población Total'!J16)*1000</f>
        <v>8.8600364988924944</v>
      </c>
      <c r="K16" s="3">
        <f>('Nacidos vivos'!K16/'Población Total'!K16)*1000</f>
        <v>10.925107342565703</v>
      </c>
      <c r="L16" s="3">
        <f>('Nacidos vivos'!L16/'Población Total'!L16)*1000</f>
        <v>13.030041119928761</v>
      </c>
      <c r="M16" s="3">
        <f>('Nacidos vivos'!M16/'Población Total'!M16)*1000</f>
        <v>11.012235817575082</v>
      </c>
      <c r="N16" s="3">
        <f>('Nacidos vivos'!N16/'Población Total'!N16)*1000</f>
        <v>14.002304493762837</v>
      </c>
      <c r="O16" s="3">
        <f>('Nacidos vivos'!O16/'Población Total'!O16)*1000</f>
        <v>9.4979647218453191</v>
      </c>
      <c r="P16" s="3">
        <f>('Nacidos vivos'!P16/'Población Total'!P16)*1000</f>
        <v>10.364861030213421</v>
      </c>
      <c r="Q16" s="3">
        <f>('Nacidos vivos'!Q16/'Población Total'!Q16)*1000</f>
        <v>11.229858282893623</v>
      </c>
      <c r="R16" s="3">
        <f>('Nacidos vivos'!R16/'Población Total'!R16)*1000</f>
        <v>8.1638711592697053</v>
      </c>
      <c r="S16" s="3">
        <f>('Nacidos vivos'!S16/'Población Total'!S16)*1000</f>
        <v>13.118474807081252</v>
      </c>
      <c r="T16" s="3">
        <f>('Nacidos vivos'!T16/'Población Total'!T16)*1000</f>
        <v>10.839628543754586</v>
      </c>
      <c r="U16" s="3">
        <f>('Nacidos vivos'!U16/'Población Total'!U16)*1000</f>
        <v>11.014368099295481</v>
      </c>
      <c r="V16" s="3">
        <f>('Nacidos vivos'!V16/'Población Total'!V16)*1000</f>
        <v>10.348029161674486</v>
      </c>
    </row>
    <row r="17" spans="2:22" x14ac:dyDescent="0.2">
      <c r="B17" s="7">
        <v>2011</v>
      </c>
      <c r="C17" s="3">
        <f>('Nacidos vivos'!C17/'Población Total'!C17)*1000</f>
        <v>12.959433705417915</v>
      </c>
      <c r="D17" s="3">
        <f>('Nacidos vivos'!D17/'Población Total'!D17)*1000</f>
        <v>12.433317931700762</v>
      </c>
      <c r="E17" s="3">
        <f>('Nacidos vivos'!E17/'Población Total'!E17)*1000</f>
        <v>7.1073205401563611</v>
      </c>
      <c r="F17" s="3">
        <f>('Nacidos vivos'!F17/'Población Total'!F17)*1000</f>
        <v>10.519219915971656</v>
      </c>
      <c r="G17" s="3">
        <f>('Nacidos vivos'!G17/'Población Total'!G17)*1000</f>
        <v>16.224253290768356</v>
      </c>
      <c r="H17" s="3">
        <f>('Nacidos vivos'!H17/'Población Total'!H17)*1000</f>
        <v>11.428571428571429</v>
      </c>
      <c r="I17" s="3">
        <f>('Nacidos vivos'!I17/'Población Total'!I17)*1000</f>
        <v>9.5289953716308204</v>
      </c>
      <c r="J17" s="3">
        <f>('Nacidos vivos'!J17/'Población Total'!J17)*1000</f>
        <v>8.9934372214870226</v>
      </c>
      <c r="K17" s="3">
        <f>('Nacidos vivos'!K17/'Población Total'!K17)*1000</f>
        <v>10.791683537841312</v>
      </c>
      <c r="L17" s="3">
        <f>('Nacidos vivos'!L17/'Población Total'!L17)*1000</f>
        <v>11.985566854230274</v>
      </c>
      <c r="M17" s="3">
        <f>('Nacidos vivos'!M17/'Población Total'!M17)*1000</f>
        <v>11.929517347050455</v>
      </c>
      <c r="N17" s="3">
        <f>('Nacidos vivos'!N17/'Población Total'!N17)*1000</f>
        <v>13.4609187138997</v>
      </c>
      <c r="O17" s="3">
        <f>('Nacidos vivos'!O17/'Población Total'!O17)*1000</f>
        <v>9.1145833333333339</v>
      </c>
      <c r="P17" s="3">
        <f>('Nacidos vivos'!P17/'Población Total'!P17)*1000</f>
        <v>10.794796204221118</v>
      </c>
      <c r="Q17" s="3">
        <f>('Nacidos vivos'!Q17/'Población Total'!Q17)*1000</f>
        <v>11.078262889922406</v>
      </c>
      <c r="R17" s="3">
        <f>('Nacidos vivos'!R17/'Población Total'!R17)*1000</f>
        <v>9.0377064967775382</v>
      </c>
      <c r="S17" s="3">
        <f>('Nacidos vivos'!S17/'Población Total'!S17)*1000</f>
        <v>12.545692495148698</v>
      </c>
      <c r="T17" s="3">
        <f>('Nacidos vivos'!T17/'Población Total'!T17)*1000</f>
        <v>10.504192635501809</v>
      </c>
      <c r="U17" s="3">
        <f>('Nacidos vivos'!U17/'Población Total'!U17)*1000</f>
        <v>10.630450580964</v>
      </c>
      <c r="V17" s="3">
        <f>('Nacidos vivos'!V17/'Población Total'!V17)*1000</f>
        <v>10.001993409986202</v>
      </c>
    </row>
    <row r="18" spans="2:22" x14ac:dyDescent="0.2">
      <c r="B18" s="7">
        <v>2012</v>
      </c>
      <c r="C18" s="3">
        <f>('Nacidos vivos'!C18/'Población Total'!C18)*1000</f>
        <v>10.441702718581425</v>
      </c>
      <c r="D18" s="3">
        <f>('Nacidos vivos'!D18/'Población Total'!D18)*1000</f>
        <v>12.087729500706155</v>
      </c>
      <c r="E18" s="3">
        <f>('Nacidos vivos'!E18/'Población Total'!E18)*1000</f>
        <v>6.1978545887961864</v>
      </c>
      <c r="F18" s="3">
        <f>('Nacidos vivos'!F18/'Población Total'!F18)*1000</f>
        <v>10.217539604335633</v>
      </c>
      <c r="G18" s="3">
        <f>('Nacidos vivos'!G18/'Población Total'!G18)*1000</f>
        <v>14.874915483434753</v>
      </c>
      <c r="H18" s="3">
        <f>('Nacidos vivos'!H18/'Población Total'!H18)*1000</f>
        <v>7.325013564839935</v>
      </c>
      <c r="I18" s="3">
        <f>('Nacidos vivos'!I18/'Población Total'!I18)*1000</f>
        <v>12.969094922737307</v>
      </c>
      <c r="J18" s="3">
        <f>('Nacidos vivos'!J18/'Población Total'!J18)*1000</f>
        <v>8.794912643345226</v>
      </c>
      <c r="K18" s="3">
        <f>('Nacidos vivos'!K18/'Población Total'!K18)*1000</f>
        <v>10.270816113972927</v>
      </c>
      <c r="L18" s="3">
        <f>('Nacidos vivos'!L18/'Población Total'!L18)*1000</f>
        <v>11.433929180263991</v>
      </c>
      <c r="M18" s="3">
        <f>('Nacidos vivos'!M18/'Población Total'!M18)*1000</f>
        <v>11.328082856834611</v>
      </c>
      <c r="N18" s="3">
        <f>('Nacidos vivos'!N18/'Población Total'!N18)*1000</f>
        <v>14.217779503105589</v>
      </c>
      <c r="O18" s="3">
        <f>('Nacidos vivos'!O18/'Población Total'!O18)*1000</f>
        <v>13.404825737265416</v>
      </c>
      <c r="P18" s="3">
        <f>('Nacidos vivos'!P18/'Población Total'!P18)*1000</f>
        <v>10.063659169675613</v>
      </c>
      <c r="Q18" s="3">
        <f>('Nacidos vivos'!Q18/'Población Total'!Q18)*1000</f>
        <v>10.549845491076564</v>
      </c>
      <c r="R18" s="3">
        <f>('Nacidos vivos'!R18/'Población Total'!R18)*1000</f>
        <v>9.6275841480707509</v>
      </c>
      <c r="S18" s="3">
        <f>('Nacidos vivos'!S18/'Población Total'!S18)*1000</f>
        <v>12.20687439768712</v>
      </c>
      <c r="T18" s="3">
        <f>('Nacidos vivos'!T18/'Población Total'!T18)*1000</f>
        <v>10.117616376352904</v>
      </c>
      <c r="U18" s="3">
        <f>('Nacidos vivos'!U18/'Población Total'!U18)*1000</f>
        <v>10.221911636529532</v>
      </c>
      <c r="V18" s="3">
        <f>('Nacidos vivos'!V18/'Población Total'!V18)*1000</f>
        <v>9.6190608755201303</v>
      </c>
    </row>
    <row r="19" spans="2:22" x14ac:dyDescent="0.2">
      <c r="B19" s="7">
        <v>2013</v>
      </c>
      <c r="C19" s="3">
        <f>('Nacidos vivos'!C19/'Población Total'!C19)*1000</f>
        <v>10.717944676491451</v>
      </c>
      <c r="D19" s="3">
        <f>('Nacidos vivos'!D19/'Población Total'!D19)*1000</f>
        <v>10.309703492927545</v>
      </c>
      <c r="E19" s="3">
        <f>('Nacidos vivos'!E19/'Población Total'!E19)*1000</f>
        <v>8.6372360844529759</v>
      </c>
      <c r="F19" s="3">
        <f>('Nacidos vivos'!F19/'Población Total'!F19)*1000</f>
        <v>8.9272774702182538</v>
      </c>
      <c r="G19" s="3">
        <f>('Nacidos vivos'!G19/'Población Total'!G19)*1000</f>
        <v>14.025245441795231</v>
      </c>
      <c r="H19" s="3">
        <f>('Nacidos vivos'!H19/'Población Total'!H19)*1000</f>
        <v>9.0386195562859495</v>
      </c>
      <c r="I19" s="3">
        <f>('Nacidos vivos'!I19/'Población Total'!I19)*1000</f>
        <v>10.047446274072007</v>
      </c>
      <c r="J19" s="3">
        <f>('Nacidos vivos'!J19/'Población Total'!J19)*1000</f>
        <v>7.4550693179322192</v>
      </c>
      <c r="K19" s="3">
        <f>('Nacidos vivos'!K19/'Población Total'!K19)*1000</f>
        <v>9.6256853815180499</v>
      </c>
      <c r="L19" s="3">
        <f>('Nacidos vivos'!L19/'Población Total'!L19)*1000</f>
        <v>9.8014018691588785</v>
      </c>
      <c r="M19" s="3">
        <f>('Nacidos vivos'!M19/'Población Total'!M19)*1000</f>
        <v>10.539901053990105</v>
      </c>
      <c r="N19" s="3">
        <f>('Nacidos vivos'!N19/'Población Total'!N19)*1000</f>
        <v>11.762736988069907</v>
      </c>
      <c r="O19" s="3">
        <f>('Nacidos vivos'!O19/'Población Total'!O19)*1000</f>
        <v>12.228260869565219</v>
      </c>
      <c r="P19" s="3">
        <f>('Nacidos vivos'!P19/'Población Total'!P19)*1000</f>
        <v>9.2089524276182111</v>
      </c>
      <c r="Q19" s="3">
        <f>('Nacidos vivos'!Q19/'Población Total'!Q19)*1000</f>
        <v>9.6549140521414394</v>
      </c>
      <c r="R19" s="3">
        <f>('Nacidos vivos'!R19/'Población Total'!R19)*1000</f>
        <v>8.6193973916953972</v>
      </c>
      <c r="S19" s="3">
        <f>('Nacidos vivos'!S19/'Población Total'!S19)*1000</f>
        <v>10.383386581469647</v>
      </c>
      <c r="T19" s="3">
        <f>('Nacidos vivos'!T19/'Población Total'!T19)*1000</f>
        <v>9.3799209799884924</v>
      </c>
      <c r="U19" s="3">
        <f>('Nacidos vivos'!U19/'Población Total'!U19)*1000</f>
        <v>9.6525005035366043</v>
      </c>
      <c r="V19" s="3">
        <f>('Nacidos vivos'!V19/'Población Total'!V19)*1000</f>
        <v>9.0328232574293832</v>
      </c>
    </row>
    <row r="20" spans="2:22" x14ac:dyDescent="0.2">
      <c r="B20" s="7">
        <v>2014</v>
      </c>
      <c r="C20" s="3">
        <f>('Nacidos vivos'!C20/'Población Total'!C20)*1000</f>
        <v>10.287206266318538</v>
      </c>
      <c r="D20" s="3">
        <f>('Nacidos vivos'!D20/'Población Total'!D20)*1000</f>
        <v>10.615448161916563</v>
      </c>
      <c r="E20" s="3">
        <f>('Nacidos vivos'!E20/'Población Total'!E20)*1000</f>
        <v>5.6323604710701485</v>
      </c>
      <c r="F20" s="3">
        <f>('Nacidos vivos'!F20/'Población Total'!F20)*1000</f>
        <v>9.0082014968852242</v>
      </c>
      <c r="G20" s="3">
        <f>('Nacidos vivos'!G20/'Población Total'!G20)*1000</f>
        <v>14.592239394935875</v>
      </c>
      <c r="H20" s="3">
        <f>('Nacidos vivos'!H20/'Población Total'!H20)*1000</f>
        <v>8.290451686678102</v>
      </c>
      <c r="I20" s="3">
        <f>('Nacidos vivos'!I20/'Población Total'!I20)*1000</f>
        <v>7.17154331612163</v>
      </c>
      <c r="J20" s="3">
        <f>('Nacidos vivos'!J20/'Población Total'!J20)*1000</f>
        <v>7.8965408141742248</v>
      </c>
      <c r="K20" s="3">
        <f>('Nacidos vivos'!K20/'Población Total'!K20)*1000</f>
        <v>9.9098097944481776</v>
      </c>
      <c r="L20" s="3">
        <f>('Nacidos vivos'!L20/'Población Total'!L20)*1000</f>
        <v>10.964770836289521</v>
      </c>
      <c r="M20" s="3">
        <f>('Nacidos vivos'!M20/'Población Total'!M20)*1000</f>
        <v>9.9989131616128688</v>
      </c>
      <c r="N20" s="3">
        <f>('Nacidos vivos'!N20/'Población Total'!N20)*1000</f>
        <v>11.40835832083958</v>
      </c>
      <c r="O20" s="3">
        <f>('Nacidos vivos'!O20/'Población Total'!O20)*1000</f>
        <v>4.1493775933609962</v>
      </c>
      <c r="P20" s="3">
        <f>('Nacidos vivos'!P20/'Población Total'!P20)*1000</f>
        <v>8.7301233798049083</v>
      </c>
      <c r="Q20" s="3">
        <f>('Nacidos vivos'!Q20/'Población Total'!Q20)*1000</f>
        <v>9.8734031098931059</v>
      </c>
      <c r="R20" s="3">
        <f>('Nacidos vivos'!R20/'Población Total'!R20)*1000</f>
        <v>8.5850068986662578</v>
      </c>
      <c r="S20" s="3">
        <f>('Nacidos vivos'!S20/'Población Total'!S20)*1000</f>
        <v>11.738505080499234</v>
      </c>
      <c r="T20" s="3">
        <f>('Nacidos vivos'!T20/'Población Total'!T20)*1000</f>
        <v>9.6617195900289037</v>
      </c>
      <c r="U20" s="3">
        <f>('Nacidos vivos'!U20/'Población Total'!U20)*1000</f>
        <v>9.7824347009540844</v>
      </c>
      <c r="V20" s="3">
        <f>('Nacidos vivos'!V20/'Población Total'!V20)*1000</f>
        <v>9.1422437513604748</v>
      </c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T23" sqref="T23"/>
    </sheetView>
  </sheetViews>
  <sheetFormatPr baseColWidth="10" defaultRowHeight="12.75" x14ac:dyDescent="0.2"/>
  <cols>
    <col min="1" max="1" width="23.85546875" customWidth="1"/>
    <col min="2" max="2" width="11.7109375" customWidth="1"/>
    <col min="3" max="4" width="17.7109375" customWidth="1"/>
    <col min="5" max="5" width="10.5703125" customWidth="1"/>
    <col min="6" max="6" width="17.7109375" customWidth="1"/>
    <col min="7" max="7" width="12.7109375" customWidth="1"/>
    <col min="8" max="8" width="17.7109375" customWidth="1"/>
    <col min="9" max="10" width="12.5703125" customWidth="1"/>
    <col min="11" max="11" width="17.7109375" customWidth="1"/>
    <col min="12" max="12" width="13.5703125" customWidth="1"/>
    <col min="13" max="16" width="17.7109375" customWidth="1"/>
    <col min="17" max="17" width="18.5703125" bestFit="1" customWidth="1"/>
    <col min="18" max="18" width="11.7109375" customWidth="1"/>
    <col min="19" max="19" width="10.5703125" customWidth="1"/>
    <col min="20" max="20" width="11.5703125" customWidth="1"/>
  </cols>
  <sheetData>
    <row r="1" spans="1:22" x14ac:dyDescent="0.2">
      <c r="A1" s="17" t="s">
        <v>19</v>
      </c>
    </row>
    <row r="2" spans="1:22" x14ac:dyDescent="0.2">
      <c r="A2" s="8" t="s">
        <v>20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ht="13.5" customHeight="1" x14ac:dyDescent="0.2"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2">
        <v>21649</v>
      </c>
      <c r="D6" s="12">
        <v>17021</v>
      </c>
      <c r="E6" s="12">
        <v>4072</v>
      </c>
      <c r="F6" s="12">
        <v>31964</v>
      </c>
      <c r="G6" s="12">
        <v>13188</v>
      </c>
      <c r="H6" s="12">
        <v>3003</v>
      </c>
      <c r="I6" s="12">
        <v>3124</v>
      </c>
      <c r="J6" s="12">
        <v>47914</v>
      </c>
      <c r="K6" s="12">
        <v>531565</v>
      </c>
      <c r="L6" s="12">
        <v>41912</v>
      </c>
      <c r="M6" s="12">
        <v>6608</v>
      </c>
      <c r="N6" s="12">
        <v>23029</v>
      </c>
      <c r="O6" s="12">
        <v>616</v>
      </c>
      <c r="P6" s="12">
        <v>41281</v>
      </c>
      <c r="Q6" s="12">
        <f>SUM(C6:P6)</f>
        <v>786946</v>
      </c>
      <c r="R6" s="15">
        <v>12509</v>
      </c>
      <c r="S6" s="15">
        <v>17868</v>
      </c>
      <c r="T6" s="12">
        <v>1278851</v>
      </c>
      <c r="U6" s="12">
        <v>7340052</v>
      </c>
      <c r="V6" s="12">
        <v>40499786</v>
      </c>
    </row>
    <row r="7" spans="1:22" x14ac:dyDescent="0.2">
      <c r="B7" s="1">
        <v>2001</v>
      </c>
      <c r="C7" s="12">
        <v>22654</v>
      </c>
      <c r="D7" s="12">
        <v>17488</v>
      </c>
      <c r="E7" s="12">
        <v>4093</v>
      </c>
      <c r="F7" s="12">
        <v>33557</v>
      </c>
      <c r="G7" s="12">
        <v>13483</v>
      </c>
      <c r="H7" s="12">
        <v>3016</v>
      </c>
      <c r="I7" s="12">
        <v>3146</v>
      </c>
      <c r="J7" s="12">
        <v>50263</v>
      </c>
      <c r="K7" s="12">
        <v>534207</v>
      </c>
      <c r="L7" s="12">
        <v>44741</v>
      </c>
      <c r="M7" s="12">
        <v>6593</v>
      </c>
      <c r="N7" s="12">
        <v>24224</v>
      </c>
      <c r="O7" s="12">
        <v>618</v>
      </c>
      <c r="P7" s="12">
        <v>43613</v>
      </c>
      <c r="Q7" s="12">
        <f t="shared" ref="Q7:Q21" si="0">SUM(C7:P7)</f>
        <v>801696</v>
      </c>
      <c r="R7" s="15">
        <v>12471</v>
      </c>
      <c r="S7" s="15">
        <v>17998</v>
      </c>
      <c r="T7" s="12">
        <v>1302240</v>
      </c>
      <c r="U7" s="12">
        <v>7403968</v>
      </c>
      <c r="V7" s="12">
        <v>41116843</v>
      </c>
    </row>
    <row r="8" spans="1:22" x14ac:dyDescent="0.2">
      <c r="B8" s="1">
        <v>2002</v>
      </c>
      <c r="C8" s="12">
        <v>23774</v>
      </c>
      <c r="D8" s="12">
        <v>17941</v>
      </c>
      <c r="E8" s="12">
        <v>4108</v>
      </c>
      <c r="F8" s="12">
        <v>35946</v>
      </c>
      <c r="G8" s="12">
        <v>13900</v>
      </c>
      <c r="H8" s="12">
        <v>2979</v>
      </c>
      <c r="I8" s="12">
        <v>3137</v>
      </c>
      <c r="J8" s="12">
        <v>53270</v>
      </c>
      <c r="K8" s="12">
        <v>535686</v>
      </c>
      <c r="L8" s="12">
        <v>47565</v>
      </c>
      <c r="M8" s="12">
        <v>6600</v>
      </c>
      <c r="N8" s="12">
        <v>25682</v>
      </c>
      <c r="O8" s="12">
        <v>628</v>
      </c>
      <c r="P8" s="12">
        <v>46683</v>
      </c>
      <c r="Q8" s="12">
        <f t="shared" si="0"/>
        <v>817899</v>
      </c>
      <c r="R8" s="15">
        <v>12538</v>
      </c>
      <c r="S8" s="15">
        <v>18255</v>
      </c>
      <c r="T8" s="12">
        <v>1330010</v>
      </c>
      <c r="U8" s="12">
        <v>7478432</v>
      </c>
      <c r="V8" s="12">
        <v>41837888</v>
      </c>
    </row>
    <row r="9" spans="1:22" x14ac:dyDescent="0.2">
      <c r="B9" s="1">
        <v>2003</v>
      </c>
      <c r="C9" s="12">
        <v>25401</v>
      </c>
      <c r="D9" s="12">
        <v>18797</v>
      </c>
      <c r="E9" s="12">
        <v>4269</v>
      </c>
      <c r="F9" s="12">
        <v>40064</v>
      </c>
      <c r="G9" s="12">
        <v>14783</v>
      </c>
      <c r="H9" s="12">
        <v>2942</v>
      </c>
      <c r="I9" s="12">
        <v>3167</v>
      </c>
      <c r="J9" s="12">
        <v>57133</v>
      </c>
      <c r="K9" s="12">
        <v>547105</v>
      </c>
      <c r="L9" s="12">
        <v>52189</v>
      </c>
      <c r="M9" s="12">
        <v>6940</v>
      </c>
      <c r="N9" s="12">
        <v>28007</v>
      </c>
      <c r="O9" s="12">
        <v>624</v>
      </c>
      <c r="P9" s="12">
        <v>50649</v>
      </c>
      <c r="Q9" s="12">
        <f t="shared" si="0"/>
        <v>852070</v>
      </c>
      <c r="R9" s="15">
        <v>12739</v>
      </c>
      <c r="S9" s="15">
        <v>19213</v>
      </c>
      <c r="T9" s="12">
        <v>1374890</v>
      </c>
      <c r="U9" s="12">
        <v>7606848</v>
      </c>
      <c r="V9" s="12">
        <v>42717064</v>
      </c>
    </row>
    <row r="10" spans="1:22" x14ac:dyDescent="0.2">
      <c r="B10" s="1">
        <v>2004</v>
      </c>
      <c r="C10" s="12">
        <v>26764</v>
      </c>
      <c r="D10" s="12">
        <v>19324</v>
      </c>
      <c r="E10" s="12">
        <v>4244</v>
      </c>
      <c r="F10" s="12">
        <v>42437</v>
      </c>
      <c r="G10" s="12">
        <v>15524</v>
      </c>
      <c r="H10" s="12">
        <v>3127</v>
      </c>
      <c r="I10" s="12">
        <v>3197</v>
      </c>
      <c r="J10" s="12">
        <v>58957</v>
      </c>
      <c r="K10" s="12">
        <v>547731</v>
      </c>
      <c r="L10" s="12">
        <v>52573</v>
      </c>
      <c r="M10" s="12">
        <v>7165</v>
      </c>
      <c r="N10" s="12">
        <v>30169</v>
      </c>
      <c r="O10" s="12">
        <v>679</v>
      </c>
      <c r="P10" s="12">
        <v>52354</v>
      </c>
      <c r="Q10" s="12">
        <f t="shared" si="0"/>
        <v>864245</v>
      </c>
      <c r="R10" s="15">
        <v>12838</v>
      </c>
      <c r="S10" s="15">
        <v>19295</v>
      </c>
      <c r="T10" s="12">
        <v>1397925</v>
      </c>
      <c r="U10" s="12">
        <v>7687518</v>
      </c>
      <c r="V10" s="12">
        <v>43197684</v>
      </c>
    </row>
    <row r="11" spans="1:22" x14ac:dyDescent="0.2">
      <c r="B11" s="1">
        <v>2005</v>
      </c>
      <c r="C11" s="12">
        <v>28509</v>
      </c>
      <c r="D11" s="12">
        <v>20074</v>
      </c>
      <c r="E11" s="12">
        <v>4313</v>
      </c>
      <c r="F11" s="12">
        <v>45686</v>
      </c>
      <c r="G11" s="12">
        <v>16692</v>
      </c>
      <c r="H11" s="12">
        <v>3240</v>
      </c>
      <c r="I11" s="12">
        <v>3287</v>
      </c>
      <c r="J11" s="12">
        <v>62915</v>
      </c>
      <c r="K11" s="12">
        <v>558287</v>
      </c>
      <c r="L11" s="12">
        <v>56838</v>
      </c>
      <c r="M11" s="12">
        <v>7555</v>
      </c>
      <c r="N11" s="12">
        <v>31996</v>
      </c>
      <c r="O11" s="12">
        <v>699</v>
      </c>
      <c r="P11" s="12">
        <v>55479</v>
      </c>
      <c r="Q11" s="12">
        <f t="shared" si="0"/>
        <v>895570</v>
      </c>
      <c r="R11" s="15">
        <v>13013</v>
      </c>
      <c r="S11" s="15">
        <v>20116</v>
      </c>
      <c r="T11" s="12">
        <v>1453409</v>
      </c>
      <c r="U11" s="12">
        <v>7849799</v>
      </c>
      <c r="V11" s="12">
        <v>44108530</v>
      </c>
    </row>
    <row r="12" spans="1:22" x14ac:dyDescent="0.2">
      <c r="B12" s="1">
        <v>2006</v>
      </c>
      <c r="C12" s="12">
        <v>30281</v>
      </c>
      <c r="D12" s="12">
        <v>21070</v>
      </c>
      <c r="E12" s="12">
        <v>4309</v>
      </c>
      <c r="F12" s="12">
        <v>50298</v>
      </c>
      <c r="G12" s="12">
        <v>17690</v>
      </c>
      <c r="H12" s="12">
        <v>3364</v>
      </c>
      <c r="I12" s="12">
        <v>3384</v>
      </c>
      <c r="J12" s="12">
        <v>63899</v>
      </c>
      <c r="K12" s="12">
        <v>560631</v>
      </c>
      <c r="L12" s="12">
        <v>61147</v>
      </c>
      <c r="M12" s="12">
        <v>7812</v>
      </c>
      <c r="N12" s="12">
        <v>33817</v>
      </c>
      <c r="O12" s="12">
        <v>707</v>
      </c>
      <c r="P12" s="12">
        <v>58683</v>
      </c>
      <c r="Q12" s="12">
        <f t="shared" si="0"/>
        <v>917092</v>
      </c>
      <c r="R12" s="15">
        <v>13204</v>
      </c>
      <c r="S12" s="15">
        <v>20551</v>
      </c>
      <c r="T12" s="12">
        <v>1491287</v>
      </c>
      <c r="U12" s="12">
        <v>7975672</v>
      </c>
      <c r="V12" s="12">
        <v>44708964</v>
      </c>
    </row>
    <row r="13" spans="1:22" x14ac:dyDescent="0.2">
      <c r="B13" s="1">
        <v>2007</v>
      </c>
      <c r="C13" s="12">
        <v>31884</v>
      </c>
      <c r="D13" s="12">
        <v>21776</v>
      </c>
      <c r="E13" s="12">
        <v>4299</v>
      </c>
      <c r="F13" s="12">
        <v>52217</v>
      </c>
      <c r="G13" s="12">
        <v>18865</v>
      </c>
      <c r="H13" s="12">
        <v>3421</v>
      </c>
      <c r="I13" s="12">
        <v>3530</v>
      </c>
      <c r="J13" s="12">
        <v>65421</v>
      </c>
      <c r="K13" s="12">
        <v>561250</v>
      </c>
      <c r="L13" s="12">
        <v>64288</v>
      </c>
      <c r="M13" s="12">
        <v>8129</v>
      </c>
      <c r="N13" s="12">
        <v>35714</v>
      </c>
      <c r="O13" s="12">
        <v>704</v>
      </c>
      <c r="P13" s="12">
        <v>60010</v>
      </c>
      <c r="Q13" s="12">
        <f t="shared" si="0"/>
        <v>931508</v>
      </c>
      <c r="R13" s="15">
        <v>13307</v>
      </c>
      <c r="S13" s="15">
        <v>20870</v>
      </c>
      <c r="T13" s="12">
        <v>1517523</v>
      </c>
      <c r="U13" s="12">
        <v>8059461</v>
      </c>
      <c r="V13" s="12">
        <v>45200737</v>
      </c>
    </row>
    <row r="14" spans="1:22" x14ac:dyDescent="0.2">
      <c r="B14" s="1">
        <v>2008</v>
      </c>
      <c r="C14" s="12">
        <v>33567</v>
      </c>
      <c r="D14" s="12">
        <v>22785</v>
      </c>
      <c r="E14" s="12">
        <v>4316</v>
      </c>
      <c r="F14" s="12">
        <v>55960</v>
      </c>
      <c r="G14" s="12">
        <v>20436</v>
      </c>
      <c r="H14" s="12">
        <v>3509</v>
      </c>
      <c r="I14" s="12">
        <v>3625</v>
      </c>
      <c r="J14" s="12">
        <v>68646</v>
      </c>
      <c r="K14" s="12">
        <v>566447</v>
      </c>
      <c r="L14" s="12">
        <v>70437</v>
      </c>
      <c r="M14" s="12">
        <v>8652</v>
      </c>
      <c r="N14" s="12">
        <v>37145</v>
      </c>
      <c r="O14" s="12">
        <v>724</v>
      </c>
      <c r="P14" s="12">
        <v>63077</v>
      </c>
      <c r="Q14" s="12">
        <f t="shared" si="0"/>
        <v>959326</v>
      </c>
      <c r="R14" s="15">
        <v>13436</v>
      </c>
      <c r="S14" s="15">
        <v>21484</v>
      </c>
      <c r="T14" s="12">
        <v>1563261</v>
      </c>
      <c r="U14" s="12">
        <v>8202220</v>
      </c>
      <c r="V14" s="12">
        <v>46157822</v>
      </c>
    </row>
    <row r="15" spans="1:22" x14ac:dyDescent="0.2">
      <c r="B15" s="1">
        <v>2009</v>
      </c>
      <c r="C15" s="12">
        <v>35114</v>
      </c>
      <c r="D15" s="12">
        <v>23319</v>
      </c>
      <c r="E15" s="12">
        <v>4298</v>
      </c>
      <c r="F15" s="12">
        <v>58854</v>
      </c>
      <c r="G15" s="12">
        <v>21313</v>
      </c>
      <c r="H15" s="12">
        <v>3520</v>
      </c>
      <c r="I15" s="12">
        <v>3621</v>
      </c>
      <c r="J15" s="12">
        <v>71482</v>
      </c>
      <c r="K15" s="12">
        <v>568305</v>
      </c>
      <c r="L15" s="12">
        <v>73787</v>
      </c>
      <c r="M15" s="12">
        <v>8785</v>
      </c>
      <c r="N15" s="12">
        <v>38666</v>
      </c>
      <c r="O15" s="12">
        <v>722</v>
      </c>
      <c r="P15" s="12">
        <v>65448</v>
      </c>
      <c r="Q15" s="12">
        <f t="shared" si="0"/>
        <v>977234</v>
      </c>
      <c r="R15" s="15">
        <v>13395</v>
      </c>
      <c r="S15" s="15">
        <v>21866</v>
      </c>
      <c r="T15" s="12">
        <v>1593068</v>
      </c>
      <c r="U15" s="12">
        <v>8302923</v>
      </c>
      <c r="V15" s="12">
        <v>46745807</v>
      </c>
    </row>
    <row r="16" spans="1:22" x14ac:dyDescent="0.2">
      <c r="B16" s="1">
        <v>2010</v>
      </c>
      <c r="C16" s="12">
        <v>35832</v>
      </c>
      <c r="D16" s="12">
        <v>23675</v>
      </c>
      <c r="E16" s="12">
        <v>4257</v>
      </c>
      <c r="F16" s="12">
        <v>61383</v>
      </c>
      <c r="G16" s="12">
        <v>22173</v>
      </c>
      <c r="H16" s="12">
        <v>3554</v>
      </c>
      <c r="I16" s="12">
        <v>3681</v>
      </c>
      <c r="J16" s="12">
        <v>71783</v>
      </c>
      <c r="K16" s="12">
        <v>568507</v>
      </c>
      <c r="L16" s="12">
        <v>76362</v>
      </c>
      <c r="M16" s="12">
        <v>8990</v>
      </c>
      <c r="N16" s="12">
        <v>39922</v>
      </c>
      <c r="O16" s="12">
        <v>737</v>
      </c>
      <c r="P16" s="12">
        <v>66957</v>
      </c>
      <c r="Q16" s="12">
        <f t="shared" si="0"/>
        <v>987813</v>
      </c>
      <c r="R16" s="15">
        <v>13474</v>
      </c>
      <c r="S16" s="15">
        <v>22030</v>
      </c>
      <c r="T16" s="12">
        <v>1609557</v>
      </c>
      <c r="U16" s="12">
        <v>8370975</v>
      </c>
      <c r="V16" s="12">
        <v>47021031</v>
      </c>
    </row>
    <row r="17" spans="2:22" x14ac:dyDescent="0.2">
      <c r="B17" s="1">
        <v>2011</v>
      </c>
      <c r="C17" s="15">
        <v>36730</v>
      </c>
      <c r="D17" s="15">
        <v>23807</v>
      </c>
      <c r="E17" s="15">
        <v>4221</v>
      </c>
      <c r="F17" s="15">
        <v>63788</v>
      </c>
      <c r="G17" s="15">
        <v>22867</v>
      </c>
      <c r="H17" s="15">
        <v>3675</v>
      </c>
      <c r="I17" s="15">
        <v>3673</v>
      </c>
      <c r="J17" s="15">
        <v>74054</v>
      </c>
      <c r="K17" s="15">
        <v>568030</v>
      </c>
      <c r="L17" s="15">
        <v>79262</v>
      </c>
      <c r="M17" s="15">
        <v>9137</v>
      </c>
      <c r="N17" s="15">
        <v>40339</v>
      </c>
      <c r="O17" s="15">
        <v>768</v>
      </c>
      <c r="P17" s="15">
        <v>68181</v>
      </c>
      <c r="Q17" s="12">
        <f t="shared" si="0"/>
        <v>998532</v>
      </c>
      <c r="R17" s="15">
        <v>13499</v>
      </c>
      <c r="S17" s="15">
        <v>22159</v>
      </c>
      <c r="T17" s="15">
        <v>1625827</v>
      </c>
      <c r="U17" s="15">
        <v>8424102</v>
      </c>
      <c r="V17" s="15">
        <v>47190493</v>
      </c>
    </row>
    <row r="18" spans="2:22" x14ac:dyDescent="0.2">
      <c r="B18" s="1">
        <v>2012</v>
      </c>
      <c r="C18" s="15">
        <v>37446</v>
      </c>
      <c r="D18" s="15">
        <v>24074</v>
      </c>
      <c r="E18" s="15">
        <v>4195</v>
      </c>
      <c r="F18" s="15">
        <v>65965</v>
      </c>
      <c r="G18" s="15">
        <v>23664</v>
      </c>
      <c r="H18" s="15">
        <v>3686</v>
      </c>
      <c r="I18" s="15">
        <v>3624</v>
      </c>
      <c r="J18" s="15">
        <v>75953</v>
      </c>
      <c r="K18" s="15">
        <v>567433</v>
      </c>
      <c r="L18" s="15">
        <v>82124</v>
      </c>
      <c r="M18" s="15">
        <v>9269</v>
      </c>
      <c r="N18" s="15">
        <v>41216</v>
      </c>
      <c r="O18" s="15">
        <v>746</v>
      </c>
      <c r="P18" s="15">
        <v>68961</v>
      </c>
      <c r="Q18" s="12">
        <f t="shared" si="0"/>
        <v>1008356</v>
      </c>
      <c r="R18" s="15">
        <v>13399</v>
      </c>
      <c r="S18" s="15">
        <v>21791</v>
      </c>
      <c r="T18" s="15">
        <v>1641098</v>
      </c>
      <c r="U18" s="15">
        <v>8449985</v>
      </c>
      <c r="V18" s="15">
        <v>47265321</v>
      </c>
    </row>
    <row r="19" spans="2:22" x14ac:dyDescent="0.2">
      <c r="B19" s="1">
        <v>2013</v>
      </c>
      <c r="C19" s="15">
        <v>38067</v>
      </c>
      <c r="D19" s="15">
        <v>24249</v>
      </c>
      <c r="E19" s="15">
        <v>4168</v>
      </c>
      <c r="F19" s="15">
        <v>69002</v>
      </c>
      <c r="G19" s="15">
        <v>24242</v>
      </c>
      <c r="H19" s="15">
        <v>3651</v>
      </c>
      <c r="I19" s="15">
        <v>3583</v>
      </c>
      <c r="J19" s="15">
        <v>77397</v>
      </c>
      <c r="K19" s="15">
        <v>568479</v>
      </c>
      <c r="L19" s="15">
        <v>85600</v>
      </c>
      <c r="M19" s="15">
        <v>9298</v>
      </c>
      <c r="N19" s="15">
        <v>41827</v>
      </c>
      <c r="O19" s="15">
        <v>736</v>
      </c>
      <c r="P19" s="15">
        <v>69389</v>
      </c>
      <c r="Q19" s="12">
        <f t="shared" si="0"/>
        <v>1019688</v>
      </c>
      <c r="R19" s="15">
        <v>13342</v>
      </c>
      <c r="S19" s="15">
        <v>22536</v>
      </c>
      <c r="T19" s="15">
        <v>1652999</v>
      </c>
      <c r="U19" s="15">
        <v>8440300</v>
      </c>
      <c r="V19" s="15">
        <v>47129783</v>
      </c>
    </row>
    <row r="20" spans="2:22" x14ac:dyDescent="0.2">
      <c r="B20" s="1">
        <v>2014</v>
      </c>
      <c r="C20" s="15">
        <v>38300</v>
      </c>
      <c r="D20" s="15">
        <v>24210</v>
      </c>
      <c r="E20" s="15">
        <v>3906</v>
      </c>
      <c r="F20" s="15">
        <v>66939</v>
      </c>
      <c r="G20" s="15">
        <v>24328</v>
      </c>
      <c r="H20" s="15">
        <v>3498</v>
      </c>
      <c r="I20" s="15">
        <v>3486</v>
      </c>
      <c r="J20" s="15">
        <v>75856</v>
      </c>
      <c r="K20" s="15">
        <v>566913</v>
      </c>
      <c r="L20" s="15">
        <v>77521</v>
      </c>
      <c r="M20" s="15">
        <v>9201</v>
      </c>
      <c r="N20" s="15">
        <v>42688</v>
      </c>
      <c r="O20" s="15">
        <v>723</v>
      </c>
      <c r="P20" s="15">
        <v>67353</v>
      </c>
      <c r="Q20" s="12">
        <f t="shared" si="0"/>
        <v>1004922</v>
      </c>
      <c r="R20" s="15">
        <v>13046</v>
      </c>
      <c r="S20" s="15">
        <v>21553</v>
      </c>
      <c r="T20" s="15">
        <v>1621968</v>
      </c>
      <c r="U20" s="15">
        <v>8402305</v>
      </c>
      <c r="V20" s="15">
        <v>46771341</v>
      </c>
    </row>
    <row r="21" spans="2:22" x14ac:dyDescent="0.2">
      <c r="B21" s="1">
        <v>2015</v>
      </c>
      <c r="C21" s="15">
        <v>38523</v>
      </c>
      <c r="D21" s="15">
        <v>24338</v>
      </c>
      <c r="E21" s="15">
        <v>3826</v>
      </c>
      <c r="F21" s="15">
        <v>66598</v>
      </c>
      <c r="G21" s="15">
        <v>24592</v>
      </c>
      <c r="H21" s="15">
        <v>3418</v>
      </c>
      <c r="I21" s="15">
        <v>3444</v>
      </c>
      <c r="J21" s="15">
        <v>77525</v>
      </c>
      <c r="K21" s="15">
        <v>569130</v>
      </c>
      <c r="L21" s="15">
        <v>79483</v>
      </c>
      <c r="M21" s="15">
        <v>9148</v>
      </c>
      <c r="N21" s="15">
        <v>43135</v>
      </c>
      <c r="O21" s="15">
        <v>710</v>
      </c>
      <c r="P21" s="15">
        <v>67492</v>
      </c>
      <c r="Q21" s="12">
        <f t="shared" si="0"/>
        <v>1011362</v>
      </c>
      <c r="R21" s="15">
        <v>13003</v>
      </c>
      <c r="S21" s="15">
        <v>21561</v>
      </c>
      <c r="T21" s="15">
        <v>1628973</v>
      </c>
      <c r="U21" s="15">
        <v>8399043</v>
      </c>
      <c r="V21" s="15">
        <v>46624382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L21" sqref="L21"/>
    </sheetView>
  </sheetViews>
  <sheetFormatPr baseColWidth="10" defaultRowHeight="12.75" x14ac:dyDescent="0.2"/>
  <cols>
    <col min="1" max="1" width="24.42578125" customWidth="1"/>
    <col min="2" max="2" width="12.42578125" customWidth="1"/>
    <col min="3" max="16" width="17.7109375" customWidth="1"/>
    <col min="17" max="17" width="18.5703125" bestFit="1" customWidth="1"/>
    <col min="18" max="18" width="10.85546875" customWidth="1"/>
    <col min="19" max="19" width="13.85546875" customWidth="1"/>
  </cols>
  <sheetData>
    <row r="1" spans="1:22" x14ac:dyDescent="0.2">
      <c r="A1" s="17" t="s">
        <v>35</v>
      </c>
    </row>
    <row r="2" spans="1:22" ht="14.25" x14ac:dyDescent="0.2">
      <c r="A2" s="17" t="s">
        <v>50</v>
      </c>
    </row>
    <row r="3" spans="1:22" ht="38.25" x14ac:dyDescent="0.2">
      <c r="A3" s="9" t="s">
        <v>36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2003</v>
      </c>
      <c r="C6" s="3">
        <v>82.7</v>
      </c>
      <c r="D6" s="3">
        <v>73.099999999999994</v>
      </c>
      <c r="E6" s="3">
        <v>162.88999999999999</v>
      </c>
      <c r="F6" s="3">
        <v>26.88</v>
      </c>
      <c r="G6" s="3">
        <v>105.1</v>
      </c>
      <c r="H6" s="3">
        <v>67.28</v>
      </c>
      <c r="I6" s="3">
        <v>65.95</v>
      </c>
      <c r="J6" s="3">
        <v>10.37</v>
      </c>
      <c r="K6" s="3">
        <v>395.13</v>
      </c>
      <c r="L6" s="3">
        <v>148.80000000000001</v>
      </c>
      <c r="M6" s="3">
        <v>63.61</v>
      </c>
      <c r="N6" s="3">
        <v>28.48</v>
      </c>
      <c r="O6" s="3">
        <v>9.2100000000000009</v>
      </c>
      <c r="P6" s="3">
        <v>19.899999999999999</v>
      </c>
      <c r="Q6" s="3">
        <f>SUM(C6:P6)</f>
        <v>1259.4000000000001</v>
      </c>
      <c r="R6" s="6">
        <v>169.62</v>
      </c>
      <c r="S6" s="6">
        <v>127.37</v>
      </c>
      <c r="T6" s="14">
        <v>7308.46</v>
      </c>
      <c r="U6" s="14">
        <v>87589.87</v>
      </c>
      <c r="V6" s="14">
        <v>505990</v>
      </c>
    </row>
    <row r="7" spans="1:22" x14ac:dyDescent="0.2">
      <c r="B7" s="1">
        <v>2010</v>
      </c>
      <c r="C7" s="3">
        <v>82.7</v>
      </c>
      <c r="D7" s="3">
        <v>73.099999999999994</v>
      </c>
      <c r="E7" s="3">
        <v>162.88999999999999</v>
      </c>
      <c r="F7" s="3">
        <v>26.88</v>
      </c>
      <c r="G7" s="3">
        <v>105.1</v>
      </c>
      <c r="H7" s="3">
        <v>67.28</v>
      </c>
      <c r="I7" s="3">
        <v>65.95</v>
      </c>
      <c r="J7" s="3">
        <v>10.37</v>
      </c>
      <c r="K7" s="3">
        <v>395.13</v>
      </c>
      <c r="L7" s="3">
        <v>148.80000000000001</v>
      </c>
      <c r="M7" s="3">
        <v>63.61</v>
      </c>
      <c r="N7" s="3">
        <v>28.48</v>
      </c>
      <c r="O7" s="3">
        <v>9.2100000000000009</v>
      </c>
      <c r="P7" s="3">
        <v>19.899999999999999</v>
      </c>
      <c r="Q7" s="3">
        <f>SUM(C7:P7)</f>
        <v>1259.4000000000001</v>
      </c>
      <c r="R7" s="6">
        <v>169.62</v>
      </c>
      <c r="S7" s="6">
        <v>127.37</v>
      </c>
      <c r="T7" s="14">
        <v>7308.46</v>
      </c>
      <c r="U7" s="14">
        <v>87597.7</v>
      </c>
      <c r="V7" s="14">
        <v>505986</v>
      </c>
    </row>
    <row r="8" spans="1:22" x14ac:dyDescent="0.2">
      <c r="B8" s="1">
        <v>2013</v>
      </c>
      <c r="C8" s="3">
        <v>82.7</v>
      </c>
      <c r="D8" s="3">
        <v>73.099999999999994</v>
      </c>
      <c r="E8" s="3">
        <v>162.88999999999999</v>
      </c>
      <c r="F8" s="3">
        <v>26.88</v>
      </c>
      <c r="G8" s="3">
        <v>105.1</v>
      </c>
      <c r="H8" s="3">
        <v>67.28</v>
      </c>
      <c r="I8" s="3">
        <v>65.95</v>
      </c>
      <c r="J8" s="3">
        <v>10.37</v>
      </c>
      <c r="K8" s="3">
        <v>395.13</v>
      </c>
      <c r="L8" s="3">
        <v>148.80000000000001</v>
      </c>
      <c r="M8" s="3">
        <v>63.61</v>
      </c>
      <c r="N8" s="3">
        <v>28.48</v>
      </c>
      <c r="O8" s="3">
        <v>9.2100000000000009</v>
      </c>
      <c r="P8">
        <v>19.899999999999999</v>
      </c>
      <c r="Q8" s="3">
        <f>SUM(C8:P8)</f>
        <v>1259.4000000000001</v>
      </c>
      <c r="R8" s="3">
        <v>169.62</v>
      </c>
      <c r="S8" s="3">
        <v>127.37</v>
      </c>
      <c r="T8" s="14">
        <v>7308.45</v>
      </c>
      <c r="U8" s="14">
        <v>87589.94</v>
      </c>
      <c r="V8" s="14">
        <v>505990.7</v>
      </c>
    </row>
    <row r="9" spans="1:22" x14ac:dyDescent="0.2">
      <c r="B9" s="1">
        <v>2015</v>
      </c>
      <c r="C9" s="14">
        <v>82.7</v>
      </c>
      <c r="D9" s="14">
        <v>73.099999999999994</v>
      </c>
      <c r="E9" s="14">
        <v>162.9</v>
      </c>
      <c r="F9" s="14">
        <v>26.9</v>
      </c>
      <c r="G9" s="14">
        <v>105.1</v>
      </c>
      <c r="H9" s="14">
        <v>67.3</v>
      </c>
      <c r="I9" s="14">
        <v>66</v>
      </c>
      <c r="J9" s="14">
        <v>10.4</v>
      </c>
      <c r="K9" s="14">
        <v>395.1</v>
      </c>
      <c r="L9" s="14">
        <v>148.80000000000001</v>
      </c>
      <c r="M9" s="14">
        <v>63.6</v>
      </c>
      <c r="N9" s="14">
        <v>28.5</v>
      </c>
      <c r="O9" s="14">
        <v>19.899999999999999</v>
      </c>
      <c r="P9" s="14">
        <v>9.1999999999999993</v>
      </c>
      <c r="Q9" s="3">
        <f>SUM(C9:P9)</f>
        <v>1259.5</v>
      </c>
      <c r="R9" s="14">
        <v>169.6</v>
      </c>
      <c r="S9" s="14">
        <v>127.4</v>
      </c>
      <c r="T9" s="14">
        <v>7309</v>
      </c>
      <c r="U9" s="14">
        <v>87594.9</v>
      </c>
      <c r="V9" s="14">
        <v>505989</v>
      </c>
    </row>
    <row r="10" spans="1:22" x14ac:dyDescent="0.2">
      <c r="B10" s="1"/>
      <c r="U10" s="4"/>
    </row>
    <row r="11" spans="1:22" x14ac:dyDescent="0.2">
      <c r="B11" s="1"/>
    </row>
    <row r="12" spans="1:22" x14ac:dyDescent="0.2">
      <c r="B12" s="1"/>
    </row>
    <row r="13" spans="1:22" x14ac:dyDescent="0.2">
      <c r="B13" s="1"/>
    </row>
    <row r="14" spans="1:22" x14ac:dyDescent="0.2">
      <c r="B14" s="1"/>
    </row>
    <row r="59" spans="16:19" x14ac:dyDescent="0.2">
      <c r="P59" s="16"/>
      <c r="Q59" s="16"/>
      <c r="R59" s="16"/>
      <c r="S59" s="16"/>
    </row>
    <row r="60" spans="16:19" x14ac:dyDescent="0.2">
      <c r="P60" s="16"/>
      <c r="Q60" s="16"/>
      <c r="R60" s="16"/>
      <c r="S60" s="16"/>
    </row>
    <row r="61" spans="16:19" x14ac:dyDescent="0.2">
      <c r="P61" s="16"/>
      <c r="Q61" s="16"/>
      <c r="R61" s="16"/>
      <c r="S61" s="1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M38" sqref="M38"/>
    </sheetView>
  </sheetViews>
  <sheetFormatPr baseColWidth="10" defaultRowHeight="12.75" x14ac:dyDescent="0.2"/>
  <cols>
    <col min="1" max="1" width="26.85546875" customWidth="1"/>
    <col min="2" max="2" width="13.42578125" customWidth="1"/>
    <col min="3" max="16" width="17.7109375" customWidth="1"/>
    <col min="17" max="17" width="18.5703125" bestFit="1" customWidth="1"/>
    <col min="18" max="19" width="11.5703125" customWidth="1"/>
  </cols>
  <sheetData>
    <row r="1" spans="1:22" x14ac:dyDescent="0.2">
      <c r="A1" s="5" t="s">
        <v>25</v>
      </c>
    </row>
    <row r="2" spans="1:22" ht="14.25" x14ac:dyDescent="0.2">
      <c r="A2" t="s">
        <v>26</v>
      </c>
    </row>
    <row r="3" spans="1:22" ht="51" x14ac:dyDescent="0.2">
      <c r="A3" s="9" t="s">
        <v>55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4">
        <f>('Población Total'!C6/'Superficie (Km2)'!C$6)</f>
        <v>261.77750906892379</v>
      </c>
      <c r="D6" s="14">
        <f>('Población Total'!D6/'Superficie (Km2)'!D$6)</f>
        <v>232.84541723666212</v>
      </c>
      <c r="E6" s="14">
        <f>('Población Total'!E6/'Superficie (Km2)'!E$6)</f>
        <v>24.99846522192891</v>
      </c>
      <c r="F6" s="14">
        <f>('Población Total'!F6/'Superficie (Km2)'!F$6)</f>
        <v>1189.1369047619048</v>
      </c>
      <c r="G6" s="14">
        <f>('Población Total'!G6/'Superficie (Km2)'!G$6)</f>
        <v>125.48049476688868</v>
      </c>
      <c r="H6" s="14">
        <f>('Población Total'!H6/'Superficie (Km2)'!H$6)</f>
        <v>44.634363852556483</v>
      </c>
      <c r="I6" s="14">
        <f>('Población Total'!I6/'Superficie (Km2)'!I$6)</f>
        <v>47.369219105382861</v>
      </c>
      <c r="J6" s="14">
        <f>('Población Total'!J6/'Superficie (Km2)'!J$6)</f>
        <v>4620.4435872709746</v>
      </c>
      <c r="K6" s="14">
        <f>('Población Total'!K6/'Superficie (Km2)'!K$6)</f>
        <v>1345.2914230759498</v>
      </c>
      <c r="L6" s="14">
        <f>('Población Total'!L6/'Superficie (Km2)'!L$6)</f>
        <v>281.66666666666663</v>
      </c>
      <c r="M6" s="14">
        <f>('Población Total'!M6/'Superficie (Km2)'!M$6)</f>
        <v>103.88303725829272</v>
      </c>
      <c r="N6" s="14">
        <f>('Población Total'!N6/'Superficie (Km2)'!N$6)</f>
        <v>808.60252808988764</v>
      </c>
      <c r="O6" s="14">
        <f>('Población Total'!O6/'Superficie (Km2)'!O$6)</f>
        <v>66.883821932681855</v>
      </c>
      <c r="P6" s="14">
        <f>('Población Total'!P6/'Superficie (Km2)'!P$6)</f>
        <v>2074.422110552764</v>
      </c>
      <c r="Q6" s="14">
        <f>('Población Total'!Q6/'Superficie (Km2)'!Q$6)</f>
        <v>624.85786882642526</v>
      </c>
      <c r="R6" s="14">
        <f>('Población Total'!R6/'Superficie (Km2)'!R$6)</f>
        <v>73.747199622685997</v>
      </c>
      <c r="S6" s="14">
        <f>('Población Total'!S6/'Superficie (Km2)'!S$6)</f>
        <v>140.28421135275181</v>
      </c>
      <c r="T6" s="14">
        <f>('Población Total'!T6/'Superficie (Km2)'!T$6)</f>
        <v>174.98228080881609</v>
      </c>
      <c r="U6" s="14">
        <f>('Población Total'!U6/'Superficie (Km2)'!U$6)</f>
        <v>83.800238543566749</v>
      </c>
      <c r="V6" s="14">
        <f>('Población Total'!V6/'Superficie (Km2)'!V$6)</f>
        <v>80.040684598509856</v>
      </c>
    </row>
    <row r="7" spans="1:22" x14ac:dyDescent="0.2">
      <c r="B7" s="1">
        <v>2001</v>
      </c>
      <c r="C7" s="14">
        <f>('Población Total'!C7/'Superficie (Km2)'!C$6)</f>
        <v>273.92986698911727</v>
      </c>
      <c r="D7" s="14">
        <f>('Población Total'!D7/'Superficie (Km2)'!D$6)</f>
        <v>239.23392612859098</v>
      </c>
      <c r="E7" s="14">
        <f>('Población Total'!E7/'Superficie (Km2)'!E$6)</f>
        <v>25.127386579900548</v>
      </c>
      <c r="F7" s="14">
        <f>('Población Total'!F7/'Superficie (Km2)'!F$6)</f>
        <v>1248.4002976190477</v>
      </c>
      <c r="G7" s="14">
        <f>('Población Total'!G7/'Superficie (Km2)'!G$6)</f>
        <v>128.28734538534729</v>
      </c>
      <c r="H7" s="14">
        <f>('Población Total'!H7/'Superficie (Km2)'!H$6)</f>
        <v>44.827586206896548</v>
      </c>
      <c r="I7" s="14">
        <f>('Población Total'!I7/'Superficie (Km2)'!I$6)</f>
        <v>47.702805155420769</v>
      </c>
      <c r="J7" s="14">
        <f>('Población Total'!J7/'Superficie (Km2)'!J$6)</f>
        <v>4846.9623915139828</v>
      </c>
      <c r="K7" s="14">
        <f>('Población Total'!K7/'Superficie (Km2)'!K$6)</f>
        <v>1351.9778300812391</v>
      </c>
      <c r="L7" s="14">
        <f>('Población Total'!L7/'Superficie (Km2)'!L$6)</f>
        <v>300.67876344086017</v>
      </c>
      <c r="M7" s="14">
        <f>('Población Total'!M7/'Superficie (Km2)'!M$6)</f>
        <v>103.64722527904418</v>
      </c>
      <c r="N7" s="14">
        <f>('Población Total'!N7/'Superficie (Km2)'!N$6)</f>
        <v>850.56179775280896</v>
      </c>
      <c r="O7" s="14">
        <f>('Población Total'!O7/'Superficie (Km2)'!O$6)</f>
        <v>67.100977198697066</v>
      </c>
      <c r="P7" s="14">
        <f>('Población Total'!P7/'Superficie (Km2)'!P$6)</f>
        <v>2191.6080402010052</v>
      </c>
      <c r="Q7" s="14">
        <f>('Población Total'!Q7/'Superficie (Km2)'!Q$6)</f>
        <v>636.56979514054308</v>
      </c>
      <c r="R7" s="14">
        <f>('Población Total'!R7/'Superficie (Km2)'!R$6)</f>
        <v>73.523169437566324</v>
      </c>
      <c r="S7" s="14">
        <f>('Población Total'!S7/'Superficie (Km2)'!S$6)</f>
        <v>141.30485985710919</v>
      </c>
      <c r="T7" s="14">
        <f>('Población Total'!T7/'Superficie (Km2)'!T$6)</f>
        <v>178.18254461268174</v>
      </c>
      <c r="U7" s="14">
        <f>('Población Total'!U7/'Superficie (Km2)'!U$6)</f>
        <v>84.529957630945233</v>
      </c>
      <c r="V7" s="14">
        <f>('Población Total'!V7/'Superficie (Km2)'!V$6)</f>
        <v>81.260188936540246</v>
      </c>
    </row>
    <row r="8" spans="1:22" x14ac:dyDescent="0.2">
      <c r="B8" s="1">
        <v>2002</v>
      </c>
      <c r="C8" s="14">
        <f>('Población Total'!C8/'Superficie (Km2)'!C$6)</f>
        <v>287.47279322853689</v>
      </c>
      <c r="D8" s="14">
        <f>('Población Total'!D8/'Superficie (Km2)'!D$6)</f>
        <v>245.43091655266761</v>
      </c>
      <c r="E8" s="14">
        <f>('Población Total'!E8/'Superficie (Km2)'!E$6)</f>
        <v>25.219473264166005</v>
      </c>
      <c r="F8" s="14">
        <f>('Población Total'!F8/'Superficie (Km2)'!F$6)</f>
        <v>1337.2767857142858</v>
      </c>
      <c r="G8" s="14">
        <f>('Población Total'!G8/'Superficie (Km2)'!G$6)</f>
        <v>132.25499524262608</v>
      </c>
      <c r="H8" s="14">
        <f>('Población Total'!H8/'Superficie (Km2)'!H$6)</f>
        <v>44.277645659928659</v>
      </c>
      <c r="I8" s="14">
        <f>('Población Total'!I8/'Superficie (Km2)'!I$6)</f>
        <v>47.566338134950719</v>
      </c>
      <c r="J8" s="14">
        <f>('Población Total'!J8/'Superficie (Km2)'!J$6)</f>
        <v>5136.9334619093543</v>
      </c>
      <c r="K8" s="14">
        <f>('Población Total'!K8/'Superficie (Km2)'!K$6)</f>
        <v>1355.7209019816264</v>
      </c>
      <c r="L8" s="14">
        <f>('Población Total'!L8/'Superficie (Km2)'!L$6)</f>
        <v>319.6572580645161</v>
      </c>
      <c r="M8" s="14">
        <f>('Población Total'!M8/'Superficie (Km2)'!M$6)</f>
        <v>103.75727086936017</v>
      </c>
      <c r="N8" s="14">
        <f>('Población Total'!N8/'Superficie (Km2)'!N$6)</f>
        <v>901.75561797752812</v>
      </c>
      <c r="O8" s="14">
        <f>('Población Total'!O8/'Superficie (Km2)'!O$6)</f>
        <v>68.186753528773068</v>
      </c>
      <c r="P8" s="14">
        <f>('Población Total'!P8/'Superficie (Km2)'!P$6)</f>
        <v>2345.8793969849248</v>
      </c>
      <c r="Q8" s="14">
        <f>('Población Total'!Q8/'Superficie (Km2)'!Q$6)</f>
        <v>649.43544545021439</v>
      </c>
      <c r="R8" s="14">
        <f>('Población Total'!R8/'Superficie (Km2)'!R$6)</f>
        <v>73.918170027119444</v>
      </c>
      <c r="S8" s="14">
        <f>('Población Total'!S8/'Superficie (Km2)'!S$6)</f>
        <v>143.32260343880034</v>
      </c>
      <c r="T8" s="14">
        <f>('Población Total'!T8/'Superficie (Km2)'!T$6)</f>
        <v>181.98225070671523</v>
      </c>
      <c r="U8" s="14">
        <f>('Población Total'!U8/'Superficie (Km2)'!U$6)</f>
        <v>85.380101603073513</v>
      </c>
      <c r="V8" s="14">
        <f>('Población Total'!V8/'Superficie (Km2)'!V$6)</f>
        <v>82.685207217533943</v>
      </c>
    </row>
    <row r="9" spans="1:22" x14ac:dyDescent="0.2">
      <c r="B9" s="1">
        <v>2003</v>
      </c>
      <c r="C9" s="14">
        <f>('Población Total'!C9/'Superficie (Km2)'!C$6)</f>
        <v>307.14631197097941</v>
      </c>
      <c r="D9" s="14">
        <f>('Población Total'!D9/'Superficie (Km2)'!D$6)</f>
        <v>257.14090287277702</v>
      </c>
      <c r="E9" s="14">
        <f>('Población Total'!E9/'Superficie (Km2)'!E$6)</f>
        <v>26.207870341948556</v>
      </c>
      <c r="F9" s="14">
        <f>('Población Total'!F9/'Superficie (Km2)'!F$6)</f>
        <v>1490.4761904761906</v>
      </c>
      <c r="G9" s="14">
        <f>('Población Total'!G9/'Superficie (Km2)'!G$6)</f>
        <v>140.65651760228354</v>
      </c>
      <c r="H9" s="14">
        <f>('Población Total'!H9/'Superficie (Km2)'!H$6)</f>
        <v>43.727705112960763</v>
      </c>
      <c r="I9" s="14">
        <f>('Población Total'!I9/'Superficie (Km2)'!I$6)</f>
        <v>48.021228203184229</v>
      </c>
      <c r="J9" s="14">
        <f>('Población Total'!J9/'Superficie (Km2)'!J$6)</f>
        <v>5509.4503375120548</v>
      </c>
      <c r="K9" s="14">
        <f>('Población Total'!K9/'Superficie (Km2)'!K$6)</f>
        <v>1384.6202515627767</v>
      </c>
      <c r="L9" s="14">
        <f>('Población Total'!L9/'Superficie (Km2)'!L$6)</f>
        <v>350.73252688172039</v>
      </c>
      <c r="M9" s="14">
        <f>('Población Total'!M9/'Superficie (Km2)'!M$6)</f>
        <v>109.10234239899387</v>
      </c>
      <c r="N9" s="14">
        <f>('Población Total'!N9/'Superficie (Km2)'!N$6)</f>
        <v>983.39185393258424</v>
      </c>
      <c r="O9" s="14">
        <f>('Población Total'!O9/'Superficie (Km2)'!O$6)</f>
        <v>67.752442996742658</v>
      </c>
      <c r="P9" s="14">
        <f>('Población Total'!P9/'Superficie (Km2)'!P$6)</f>
        <v>2545.1758793969852</v>
      </c>
      <c r="Q9" s="14">
        <f>('Población Total'!Q9/'Superficie (Km2)'!Q$6)</f>
        <v>676.56820708273779</v>
      </c>
      <c r="R9" s="14">
        <f>('Población Total'!R9/'Superficie (Km2)'!R$6)</f>
        <v>75.103171795778792</v>
      </c>
      <c r="S9" s="14">
        <f>('Población Total'!S9/'Superficie (Km2)'!S$6)</f>
        <v>150.84399780168013</v>
      </c>
      <c r="T9" s="14">
        <f>('Población Total'!T9/'Superficie (Km2)'!T$6)</f>
        <v>188.12307928072397</v>
      </c>
      <c r="U9" s="14">
        <f>('Población Total'!U9/'Superficie (Km2)'!U$6)</f>
        <v>86.846207215514767</v>
      </c>
      <c r="V9" s="14">
        <f>('Población Total'!V9/'Superficie (Km2)'!V$6)</f>
        <v>84.422743532480879</v>
      </c>
    </row>
    <row r="10" spans="1:22" x14ac:dyDescent="0.2">
      <c r="B10" s="1">
        <v>2004</v>
      </c>
      <c r="C10" s="14">
        <f>('Población Total'!C10/'Superficie (Km2)'!C$6)</f>
        <v>323.62756952841596</v>
      </c>
      <c r="D10" s="14">
        <f>('Población Total'!D10/'Superficie (Km2)'!D$6)</f>
        <v>264.35020519835842</v>
      </c>
      <c r="E10" s="14">
        <f>('Población Total'!E10/'Superficie (Km2)'!E$6)</f>
        <v>26.054392534839465</v>
      </c>
      <c r="F10" s="14">
        <f>('Población Total'!F10/'Superficie (Km2)'!F$6)</f>
        <v>1578.7574404761906</v>
      </c>
      <c r="G10" s="14">
        <f>('Población Total'!G10/'Superficie (Km2)'!G$6)</f>
        <v>147.70694576593721</v>
      </c>
      <c r="H10" s="14">
        <f>('Población Total'!H10/'Superficie (Km2)'!H$6)</f>
        <v>46.477407847800237</v>
      </c>
      <c r="I10" s="14">
        <f>('Población Total'!I10/'Superficie (Km2)'!I$6)</f>
        <v>48.476118271417739</v>
      </c>
      <c r="J10" s="14">
        <f>('Población Total'!J10/'Superficie (Km2)'!J$6)</f>
        <v>5685.3423336547739</v>
      </c>
      <c r="K10" s="14">
        <f>('Población Total'!K10/'Superficie (Km2)'!K$6)</f>
        <v>1386.2045402778833</v>
      </c>
      <c r="L10" s="14">
        <f>('Población Total'!L10/'Superficie (Km2)'!L$6)</f>
        <v>353.31317204301075</v>
      </c>
      <c r="M10" s="14">
        <f>('Población Total'!M10/'Superficie (Km2)'!M$6)</f>
        <v>112.63952208772206</v>
      </c>
      <c r="N10" s="14">
        <f>('Población Total'!N10/'Superficie (Km2)'!N$6)</f>
        <v>1059.3047752808989</v>
      </c>
      <c r="O10" s="14">
        <f>('Población Total'!O10/'Superficie (Km2)'!O$6)</f>
        <v>73.724212812160687</v>
      </c>
      <c r="P10" s="14">
        <f>('Población Total'!P10/'Superficie (Km2)'!P$6)</f>
        <v>2630.854271356784</v>
      </c>
      <c r="Q10" s="14">
        <f>('Población Total'!Q10/'Superficie (Km2)'!Q$6)</f>
        <v>686.23550897252653</v>
      </c>
      <c r="R10" s="14">
        <f>('Población Total'!R10/'Superficie (Km2)'!R$6)</f>
        <v>75.686829383327435</v>
      </c>
      <c r="S10" s="14">
        <f>('Población Total'!S10/'Superficie (Km2)'!S$6)</f>
        <v>151.4877914736594</v>
      </c>
      <c r="T10" s="14">
        <f>('Población Total'!T10/'Superficie (Km2)'!T$6)</f>
        <v>191.27490606776257</v>
      </c>
      <c r="U10" s="14">
        <f>('Población Total'!U10/'Superficie (Km2)'!U$6)</f>
        <v>87.767204129883979</v>
      </c>
      <c r="V10" s="14">
        <f>('Población Total'!V10/'Superficie (Km2)'!V$6)</f>
        <v>85.37260420166406</v>
      </c>
    </row>
    <row r="11" spans="1:22" x14ac:dyDescent="0.2">
      <c r="B11" s="1">
        <v>2005</v>
      </c>
      <c r="C11" s="14">
        <f>('Población Total'!C11/'Superficie (Km2)'!C$6)</f>
        <v>344.72793228536881</v>
      </c>
      <c r="D11" s="14">
        <f>('Población Total'!D11/'Superficie (Km2)'!D$6)</f>
        <v>274.61012311901504</v>
      </c>
      <c r="E11" s="14">
        <f>('Población Total'!E11/'Superficie (Km2)'!E$6)</f>
        <v>26.477991282460557</v>
      </c>
      <c r="F11" s="14">
        <f>('Población Total'!F11/'Superficie (Km2)'!F$6)</f>
        <v>1699.6279761904761</v>
      </c>
      <c r="G11" s="14">
        <f>('Población Total'!G11/'Superficie (Km2)'!G$6)</f>
        <v>158.82017126546148</v>
      </c>
      <c r="H11" s="14">
        <f>('Población Total'!H11/'Superficie (Km2)'!H$6)</f>
        <v>48.156956004756239</v>
      </c>
      <c r="I11" s="14">
        <f>('Población Total'!I11/'Superficie (Km2)'!I$6)</f>
        <v>49.84078847611827</v>
      </c>
      <c r="J11" s="14">
        <f>('Población Total'!J11/'Superficie (Km2)'!J$6)</f>
        <v>6067.0202507232407</v>
      </c>
      <c r="K11" s="14">
        <f>('Población Total'!K11/'Superficie (Km2)'!K$6)</f>
        <v>1412.9197985473136</v>
      </c>
      <c r="L11" s="14">
        <f>('Población Total'!L11/'Superficie (Km2)'!L$6)</f>
        <v>381.97580645161287</v>
      </c>
      <c r="M11" s="14">
        <f>('Población Total'!M11/'Superficie (Km2)'!M$6)</f>
        <v>118.77063354818425</v>
      </c>
      <c r="N11" s="14">
        <f>('Población Total'!N11/'Superficie (Km2)'!N$6)</f>
        <v>1123.4550561797753</v>
      </c>
      <c r="O11" s="14">
        <f>('Población Total'!O11/'Superficie (Km2)'!O$6)</f>
        <v>75.895765472312704</v>
      </c>
      <c r="P11" s="14">
        <f>('Población Total'!P11/'Superficie (Km2)'!P$6)</f>
        <v>2787.8894472361812</v>
      </c>
      <c r="Q11" s="14">
        <f>('Población Total'!Q11/'Superficie (Km2)'!Q$6)</f>
        <v>711.10846434810219</v>
      </c>
      <c r="R11" s="14">
        <f>('Población Total'!R11/'Superficie (Km2)'!R$6)</f>
        <v>76.718547341115439</v>
      </c>
      <c r="S11" s="14">
        <f>('Población Total'!S11/'Superficie (Km2)'!S$6)</f>
        <v>157.93357933579335</v>
      </c>
      <c r="T11" s="14">
        <f>('Población Total'!T11/'Superficie (Km2)'!T$6)</f>
        <v>198.86665590288516</v>
      </c>
      <c r="U11" s="14">
        <f>('Población Total'!U11/'Superficie (Km2)'!U$6)</f>
        <v>89.619941210096556</v>
      </c>
      <c r="V11" s="14">
        <f>('Población Total'!V11/'Superficie (Km2)'!V$6)</f>
        <v>87.172730686377207</v>
      </c>
    </row>
    <row r="12" spans="1:22" x14ac:dyDescent="0.2">
      <c r="B12" s="1">
        <v>2006</v>
      </c>
      <c r="C12" s="14">
        <f>('Población Total'!C12/'Superficie (Km2)'!C$6)</f>
        <v>366.15477629987907</v>
      </c>
      <c r="D12" s="14">
        <f>('Población Total'!D12/'Superficie (Km2)'!D$6)</f>
        <v>288.23529411764707</v>
      </c>
      <c r="E12" s="14">
        <f>('Población Total'!E12/'Superficie (Km2)'!E$6)</f>
        <v>26.453434833323104</v>
      </c>
      <c r="F12" s="14">
        <f>('Población Total'!F12/'Superficie (Km2)'!F$6)</f>
        <v>1871.2053571428571</v>
      </c>
      <c r="G12" s="14">
        <f>('Población Total'!G12/'Superficie (Km2)'!G$6)</f>
        <v>168.31588962892485</v>
      </c>
      <c r="H12" s="14">
        <f>('Población Total'!H12/'Superficie (Km2)'!H$6)</f>
        <v>50</v>
      </c>
      <c r="I12" s="14">
        <f>('Población Total'!I12/'Superficie (Km2)'!I$6)</f>
        <v>51.311599696739954</v>
      </c>
      <c r="J12" s="14">
        <f>('Población Total'!J12/'Superficie (Km2)'!J$6)</f>
        <v>6161.9093539054975</v>
      </c>
      <c r="K12" s="14">
        <f>('Población Total'!K12/'Superficie (Km2)'!K$6)</f>
        <v>1418.8520233847089</v>
      </c>
      <c r="L12" s="14">
        <f>('Población Total'!L12/'Superficie (Km2)'!L$6)</f>
        <v>410.93413978494618</v>
      </c>
      <c r="M12" s="14">
        <f>('Población Total'!M12/'Superficie (Km2)'!M$6)</f>
        <v>122.81087879264267</v>
      </c>
      <c r="N12" s="14">
        <f>('Población Total'!N12/'Superficie (Km2)'!N$6)</f>
        <v>1187.3946629213483</v>
      </c>
      <c r="O12" s="14">
        <f>('Población Total'!O12/'Superficie (Km2)'!O$6)</f>
        <v>76.764386536373493</v>
      </c>
      <c r="P12" s="14">
        <f>('Población Total'!P12/'Superficie (Km2)'!P$6)</f>
        <v>2948.8944723618092</v>
      </c>
      <c r="Q12" s="14">
        <f>('Población Total'!Q12/'Superficie (Km2)'!Q$6)</f>
        <v>728.1975543909798</v>
      </c>
      <c r="R12" s="14">
        <f>('Población Total'!R12/'Superficie (Km2)'!R$6)</f>
        <v>77.844593797901183</v>
      </c>
      <c r="S12" s="14">
        <f>('Población Total'!S12/'Superficie (Km2)'!S$6)</f>
        <v>161.34882625421997</v>
      </c>
      <c r="T12" s="14">
        <f>('Población Total'!T12/'Superficie (Km2)'!T$6)</f>
        <v>204.04941670338209</v>
      </c>
      <c r="U12" s="14">
        <f>('Población Total'!U12/'Superficie (Km2)'!U$6)</f>
        <v>91.05701378481325</v>
      </c>
      <c r="V12" s="14">
        <f>('Población Total'!V12/'Superficie (Km2)'!V$6)</f>
        <v>88.359382596494001</v>
      </c>
    </row>
    <row r="13" spans="1:22" x14ac:dyDescent="0.2">
      <c r="B13" s="1">
        <v>2007</v>
      </c>
      <c r="C13" s="14">
        <f>('Población Total'!C13/'Superficie (Km2)'!C$6)</f>
        <v>385.53808948004837</v>
      </c>
      <c r="D13" s="14">
        <f>('Población Total'!D13/'Superficie (Km2)'!D$6)</f>
        <v>297.8932968536252</v>
      </c>
      <c r="E13" s="14">
        <f>('Población Total'!E13/'Superficie (Km2)'!E$6)</f>
        <v>26.392043710479467</v>
      </c>
      <c r="F13" s="14">
        <f>('Población Total'!F13/'Superficie (Km2)'!F$6)</f>
        <v>1942.5967261904764</v>
      </c>
      <c r="G13" s="14">
        <f>('Población Total'!G13/'Superficie (Km2)'!G$6)</f>
        <v>179.49571836346337</v>
      </c>
      <c r="H13" s="14">
        <f>('Población Total'!H13/'Superficie (Km2)'!H$6)</f>
        <v>50.847205707491078</v>
      </c>
      <c r="I13" s="14">
        <f>('Población Total'!I13/'Superficie (Km2)'!I$6)</f>
        <v>53.525398028809704</v>
      </c>
      <c r="J13" s="14">
        <f>('Población Total'!J13/'Superficie (Km2)'!J$6)</f>
        <v>6308.6788813886214</v>
      </c>
      <c r="K13" s="14">
        <f>('Población Total'!K13/'Superficie (Km2)'!K$6)</f>
        <v>1420.4185964113076</v>
      </c>
      <c r="L13" s="14">
        <f>('Población Total'!L13/'Superficie (Km2)'!L$6)</f>
        <v>432.04301075268813</v>
      </c>
      <c r="M13" s="14">
        <f>('Población Total'!M13/'Superficie (Km2)'!M$6)</f>
        <v>127.79437195409527</v>
      </c>
      <c r="N13" s="14">
        <f>('Población Total'!N13/'Superficie (Km2)'!N$6)</f>
        <v>1254.0028089887639</v>
      </c>
      <c r="O13" s="14">
        <f>('Población Total'!O13/'Superficie (Km2)'!O$6)</f>
        <v>76.438653637350697</v>
      </c>
      <c r="P13" s="14">
        <f>('Población Total'!P13/'Superficie (Km2)'!P$6)</f>
        <v>3015.5778894472364</v>
      </c>
      <c r="Q13" s="14">
        <f>('Población Total'!Q13/'Superficie (Km2)'!Q$6)</f>
        <v>739.64427505161177</v>
      </c>
      <c r="R13" s="14">
        <f>('Población Total'!R13/'Superficie (Km2)'!R$6)</f>
        <v>78.451833510199265</v>
      </c>
      <c r="S13" s="14">
        <f>('Población Total'!S13/'Superficie (Km2)'!S$6)</f>
        <v>163.85334066106617</v>
      </c>
      <c r="T13" s="14">
        <f>('Población Total'!T13/'Superficie (Km2)'!T$6)</f>
        <v>207.63922905783161</v>
      </c>
      <c r="U13" s="14">
        <f>('Población Total'!U13/'Superficie (Km2)'!U$6)</f>
        <v>92.013619839828522</v>
      </c>
      <c r="V13" s="14">
        <f>('Población Total'!V13/'Superficie (Km2)'!V$6)</f>
        <v>89.331285203264883</v>
      </c>
    </row>
    <row r="14" spans="1:22" x14ac:dyDescent="0.2">
      <c r="B14" s="1">
        <v>2008</v>
      </c>
      <c r="C14" s="14">
        <f>('Población Total'!C14/'Superficie (Km2)'!C$6)</f>
        <v>405.8887545344619</v>
      </c>
      <c r="D14" s="14">
        <f>('Población Total'!D14/'Superficie (Km2)'!D$6)</f>
        <v>311.6963064295486</v>
      </c>
      <c r="E14" s="14">
        <f>('Población Total'!E14/'Superficie (Km2)'!E$6)</f>
        <v>26.496408619313648</v>
      </c>
      <c r="F14" s="14">
        <f>('Población Total'!F14/'Superficie (Km2)'!F$6)</f>
        <v>2081.8452380952381</v>
      </c>
      <c r="G14" s="14">
        <f>('Población Total'!G14/'Superficie (Km2)'!G$6)</f>
        <v>194.44338725023789</v>
      </c>
      <c r="H14" s="14">
        <f>('Población Total'!H14/'Superficie (Km2)'!H$6)</f>
        <v>52.155172413793103</v>
      </c>
      <c r="I14" s="14">
        <f>('Población Total'!I14/'Superficie (Km2)'!I$6)</f>
        <v>54.965883244882484</v>
      </c>
      <c r="J14" s="14">
        <f>('Población Total'!J14/'Superficie (Km2)'!J$6)</f>
        <v>6619.6721311475412</v>
      </c>
      <c r="K14" s="14">
        <f>('Población Total'!K14/'Superficie (Km2)'!K$6)</f>
        <v>1433.5712297218638</v>
      </c>
      <c r="L14" s="14">
        <f>('Población Total'!L14/'Superficie (Km2)'!L$6)</f>
        <v>473.36693548387092</v>
      </c>
      <c r="M14" s="14">
        <f>('Población Total'!M14/'Superficie (Km2)'!M$6)</f>
        <v>136.01634963056122</v>
      </c>
      <c r="N14" s="14">
        <f>('Población Total'!N14/'Superficie (Km2)'!N$6)</f>
        <v>1304.2485955056179</v>
      </c>
      <c r="O14" s="14">
        <f>('Población Total'!O14/'Superficie (Km2)'!O$6)</f>
        <v>78.610206297502714</v>
      </c>
      <c r="P14" s="14">
        <f>('Población Total'!P14/'Superficie (Km2)'!P$6)</f>
        <v>3169.6984924623116</v>
      </c>
      <c r="Q14" s="14">
        <f>('Población Total'!Q14/'Superficie (Km2)'!Q$6)</f>
        <v>761.73257106558674</v>
      </c>
      <c r="R14" s="14">
        <f>('Población Total'!R14/'Superficie (Km2)'!R$6)</f>
        <v>79.212357033368704</v>
      </c>
      <c r="S14" s="14">
        <f>('Población Total'!S14/'Superficie (Km2)'!S$6)</f>
        <v>168.67394205856951</v>
      </c>
      <c r="T14" s="14">
        <f>('Población Total'!T14/'Superficie (Km2)'!T$6)</f>
        <v>213.89745582516699</v>
      </c>
      <c r="U14" s="14">
        <f>('Población Total'!U14/'Superficie (Km2)'!U$6)</f>
        <v>93.643477265122101</v>
      </c>
      <c r="V14" s="14">
        <f>('Población Total'!V14/'Superficie (Km2)'!V$6)</f>
        <v>91.222794916895594</v>
      </c>
    </row>
    <row r="15" spans="1:22" x14ac:dyDescent="0.2">
      <c r="B15" s="1">
        <v>2009</v>
      </c>
      <c r="C15" s="14">
        <f>('Población Total'!C15/'Superficie (Km2)'!C$6)</f>
        <v>424.59492140266019</v>
      </c>
      <c r="D15" s="14">
        <f>('Población Total'!D15/'Superficie (Km2)'!D$6)</f>
        <v>319.00136798905612</v>
      </c>
      <c r="E15" s="14">
        <f>('Población Total'!E15/'Superficie (Km2)'!E$6)</f>
        <v>26.385904598195104</v>
      </c>
      <c r="F15" s="14">
        <f>('Población Total'!F15/'Superficie (Km2)'!F$6)</f>
        <v>2189.5089285714284</v>
      </c>
      <c r="G15" s="14">
        <f>('Población Total'!G15/'Superficie (Km2)'!G$6)</f>
        <v>202.78782112274027</v>
      </c>
      <c r="H15" s="14">
        <f>('Población Total'!H15/'Superficie (Km2)'!H$6)</f>
        <v>52.318668252080855</v>
      </c>
      <c r="I15" s="14">
        <f>('Población Total'!I15/'Superficie (Km2)'!I$6)</f>
        <v>54.905231235784683</v>
      </c>
      <c r="J15" s="14">
        <f>('Población Total'!J15/'Superficie (Km2)'!J$6)</f>
        <v>6893.1533269045331</v>
      </c>
      <c r="K15" s="14">
        <f>('Población Total'!K15/'Superficie (Km2)'!K$6)</f>
        <v>1438.2734796143043</v>
      </c>
      <c r="L15" s="14">
        <f>('Población Total'!L15/'Superficie (Km2)'!L$6)</f>
        <v>495.88037634408596</v>
      </c>
      <c r="M15" s="14">
        <f>('Población Total'!M15/'Superficie (Km2)'!M$6)</f>
        <v>138.107215846565</v>
      </c>
      <c r="N15" s="14">
        <f>('Población Total'!N15/'Superficie (Km2)'!N$6)</f>
        <v>1357.6544943820224</v>
      </c>
      <c r="O15" s="14">
        <f>('Población Total'!O15/'Superficie (Km2)'!O$6)</f>
        <v>78.393051031487502</v>
      </c>
      <c r="P15" s="14">
        <f>('Población Total'!P15/'Superficie (Km2)'!P$6)</f>
        <v>3288.844221105528</v>
      </c>
      <c r="Q15" s="14">
        <f>('Población Total'!Q15/'Superficie (Km2)'!Q$6)</f>
        <v>775.95204065427981</v>
      </c>
      <c r="R15" s="14">
        <f>('Población Total'!R15/'Superficie (Km2)'!R$6)</f>
        <v>78.970640254686941</v>
      </c>
      <c r="S15" s="14">
        <f>('Población Total'!S15/'Superficie (Km2)'!S$6)</f>
        <v>171.67307843291198</v>
      </c>
      <c r="T15" s="14">
        <f>('Población Total'!T15/'Superficie (Km2)'!T$6)</f>
        <v>217.97588000755289</v>
      </c>
      <c r="U15" s="14">
        <f>('Población Total'!U15/'Superficie (Km2)'!U$6)</f>
        <v>94.793187842384057</v>
      </c>
      <c r="V15" s="14">
        <f>('Población Total'!V15/'Superficie (Km2)'!V$6)</f>
        <v>92.384843573983673</v>
      </c>
    </row>
    <row r="16" spans="1:22" x14ac:dyDescent="0.2">
      <c r="B16" s="1">
        <v>2010</v>
      </c>
      <c r="C16" s="14">
        <f>('Población Total'!C16/'Superficie (Km2)'!C$7)</f>
        <v>433.27690447400238</v>
      </c>
      <c r="D16" s="14">
        <f>('Población Total'!D16/'Superficie (Km2)'!D$7)</f>
        <v>323.87140902872778</v>
      </c>
      <c r="E16" s="14">
        <f>('Población Total'!E16/'Superficie (Km2)'!E$7)</f>
        <v>26.134200994536194</v>
      </c>
      <c r="F16" s="14">
        <f>('Población Total'!F16/'Superficie (Km2)'!F$7)</f>
        <v>2283.59375</v>
      </c>
      <c r="G16" s="14">
        <f>('Población Total'!G16/'Superficie (Km2)'!G$7)</f>
        <v>210.97050428163655</v>
      </c>
      <c r="H16" s="14">
        <f>('Población Total'!H16/'Superficie (Km2)'!H$7)</f>
        <v>52.824019024970269</v>
      </c>
      <c r="I16" s="14">
        <f>('Población Total'!I16/'Superficie (Km2)'!I$7)</f>
        <v>55.815011372251703</v>
      </c>
      <c r="J16" s="14">
        <f>('Población Total'!J16/'Superficie (Km2)'!J$7)</f>
        <v>6922.1793635486983</v>
      </c>
      <c r="K16" s="14">
        <f>('Población Total'!K16/'Superficie (Km2)'!K$7)</f>
        <v>1438.78470376838</v>
      </c>
      <c r="L16" s="14">
        <f>('Población Total'!L16/'Superficie (Km2)'!L$7)</f>
        <v>513.18548387096769</v>
      </c>
      <c r="M16" s="14">
        <f>('Población Total'!M16/'Superficie (Km2)'!M$7)</f>
        <v>141.3299795629618</v>
      </c>
      <c r="N16" s="14">
        <f>('Población Total'!N16/'Superficie (Km2)'!N$7)</f>
        <v>1401.7556179775281</v>
      </c>
      <c r="O16" s="14">
        <f>('Población Total'!O16/'Superficie (Km2)'!O$7)</f>
        <v>80.021715526601511</v>
      </c>
      <c r="P16" s="14">
        <f>('Población Total'!P16/'Superficie (Km2)'!P$7)</f>
        <v>3364.6733668341712</v>
      </c>
      <c r="Q16" s="14">
        <f>('Población Total'!Q16/'Superficie (Km2)'!Q$7)</f>
        <v>784.35207241543583</v>
      </c>
      <c r="R16" s="14">
        <f>('Población Total'!R16/'Superficie (Km2)'!R$7)</f>
        <v>79.436387218488377</v>
      </c>
      <c r="S16" s="14">
        <f>('Población Total'!S16/'Superficie (Km2)'!S$7)</f>
        <v>172.96066577687054</v>
      </c>
      <c r="T16" s="14">
        <f>('Población Total'!T16/'Superficie (Km2)'!T$7)</f>
        <v>220.23203246648404</v>
      </c>
      <c r="U16" s="14">
        <f>('Población Total'!U16/'Superficie (Km2)'!U$7)</f>
        <v>95.561584379498555</v>
      </c>
      <c r="V16" s="14">
        <f>('Población Total'!V16/'Superficie (Km2)'!V$7)</f>
        <v>92.929509907388749</v>
      </c>
    </row>
    <row r="17" spans="2:22" x14ac:dyDescent="0.2">
      <c r="B17" s="1">
        <v>2011</v>
      </c>
      <c r="C17" s="14">
        <f>('Población Total'!C17/'Superficie (Km2)'!C$7)</f>
        <v>444.13542926239415</v>
      </c>
      <c r="D17" s="14">
        <f>('Población Total'!D17/'Superficie (Km2)'!D$7)</f>
        <v>325.67715458276336</v>
      </c>
      <c r="E17" s="14">
        <f>('Población Total'!E17/'Superficie (Km2)'!E$7)</f>
        <v>25.913192952299099</v>
      </c>
      <c r="F17" s="14">
        <f>('Población Total'!F17/'Superficie (Km2)'!F$7)</f>
        <v>2373.0654761904761</v>
      </c>
      <c r="G17" s="14">
        <f>('Población Total'!G17/'Superficie (Km2)'!G$7)</f>
        <v>217.57373929590867</v>
      </c>
      <c r="H17" s="14">
        <f>('Población Total'!H17/'Superficie (Km2)'!H$7)</f>
        <v>54.622473246135549</v>
      </c>
      <c r="I17" s="14">
        <f>('Población Total'!I17/'Superficie (Km2)'!I$7)</f>
        <v>55.693707354056102</v>
      </c>
      <c r="J17" s="14">
        <f>('Población Total'!J17/'Superficie (Km2)'!J$7)</f>
        <v>7141.176470588236</v>
      </c>
      <c r="K17" s="14">
        <f>('Población Total'!K17/'Superficie (Km2)'!K$7)</f>
        <v>1437.5775061372208</v>
      </c>
      <c r="L17" s="14">
        <f>('Población Total'!L17/'Superficie (Km2)'!L$7)</f>
        <v>532.67473118279565</v>
      </c>
      <c r="M17" s="14">
        <f>('Población Total'!M17/'Superficie (Km2)'!M$7)</f>
        <v>143.64093695959755</v>
      </c>
      <c r="N17" s="14">
        <f>('Población Total'!N17/'Superficie (Km2)'!N$7)</f>
        <v>1416.3974719101122</v>
      </c>
      <c r="O17" s="14">
        <f>('Población Total'!O17/'Superficie (Km2)'!O$7)</f>
        <v>83.387622149837128</v>
      </c>
      <c r="P17" s="14">
        <f>('Población Total'!P17/'Superficie (Km2)'!P$7)</f>
        <v>3426.1809045226132</v>
      </c>
      <c r="Q17" s="14">
        <f>('Población Total'!Q17/'Superficie (Km2)'!Q$7)</f>
        <v>792.86326822296326</v>
      </c>
      <c r="R17" s="14">
        <f>('Población Total'!R17/'Superficie (Km2)'!R$7)</f>
        <v>79.583775498172386</v>
      </c>
      <c r="S17" s="14">
        <f>('Población Total'!S17/'Superficie (Km2)'!S$7)</f>
        <v>173.9734631388867</v>
      </c>
      <c r="T17" s="14">
        <f>('Población Total'!T17/'Superficie (Km2)'!T$7)</f>
        <v>222.45821965229337</v>
      </c>
      <c r="U17" s="14">
        <f>('Población Total'!U17/'Superficie (Km2)'!U$7)</f>
        <v>96.168072906023795</v>
      </c>
      <c r="V17" s="14">
        <f>('Población Total'!V17/'Superficie (Km2)'!V$7)</f>
        <v>93.26442431213512</v>
      </c>
    </row>
    <row r="18" spans="2:22" x14ac:dyDescent="0.2">
      <c r="B18" s="1">
        <v>2012</v>
      </c>
      <c r="C18" s="14">
        <f>('Población Total'!C18/'Superficie (Km2)'!C$7)</f>
        <v>452.79322853688029</v>
      </c>
      <c r="D18" s="14">
        <f>('Población Total'!D18/'Superficie (Km2)'!D$7)</f>
        <v>329.32968536251713</v>
      </c>
      <c r="E18" s="14">
        <f>('Población Total'!E18/'Superficie (Km2)'!E$7)</f>
        <v>25.753576032905645</v>
      </c>
      <c r="F18" s="14">
        <f>('Población Total'!F18/'Superficie (Km2)'!F$7)</f>
        <v>2454.0550595238096</v>
      </c>
      <c r="G18" s="14">
        <f>('Población Total'!G18/'Superficie (Km2)'!G$7)</f>
        <v>225.15699333967652</v>
      </c>
      <c r="H18" s="14">
        <f>('Población Total'!H18/'Superficie (Km2)'!H$7)</f>
        <v>54.785969084423307</v>
      </c>
      <c r="I18" s="14">
        <f>('Población Total'!I18/'Superficie (Km2)'!I$7)</f>
        <v>54.950720242608035</v>
      </c>
      <c r="J18" s="14">
        <f>('Población Total'!J18/'Superficie (Km2)'!J$7)</f>
        <v>7324.3008678881397</v>
      </c>
      <c r="K18" s="14">
        <f>('Población Total'!K18/'Superficie (Km2)'!K$7)</f>
        <v>1436.0666109887886</v>
      </c>
      <c r="L18" s="14">
        <f>('Población Total'!L18/'Superficie (Km2)'!L$7)</f>
        <v>551.9086021505376</v>
      </c>
      <c r="M18" s="14">
        <f>('Población Total'!M18/'Superficie (Km2)'!M$7)</f>
        <v>145.71608237698476</v>
      </c>
      <c r="N18" s="14">
        <f>('Población Total'!N18/'Superficie (Km2)'!N$7)</f>
        <v>1447.1910112359551</v>
      </c>
      <c r="O18" s="14">
        <f>('Población Total'!O18/'Superficie (Km2)'!O$7)</f>
        <v>80.998914223669914</v>
      </c>
      <c r="P18" s="14">
        <f>('Población Total'!P18/'Superficie (Km2)'!P$7)</f>
        <v>3465.3768844221108</v>
      </c>
      <c r="Q18" s="14">
        <f>('Población Total'!Q18/'Superficie (Km2)'!Q$7)</f>
        <v>800.6638081626171</v>
      </c>
      <c r="R18" s="14">
        <f>('Población Total'!R18/'Superficie (Km2)'!R$7)</f>
        <v>78.99422237943638</v>
      </c>
      <c r="S18" s="14">
        <f>('Población Total'!S18/'Superficie (Km2)'!S$7)</f>
        <v>171.08424275732119</v>
      </c>
      <c r="T18" s="14">
        <f>('Población Total'!T18/'Superficie (Km2)'!T$7)</f>
        <v>224.54771593468391</v>
      </c>
      <c r="U18" s="14">
        <f>('Población Total'!U18/'Superficie (Km2)'!U$7)</f>
        <v>96.463548700479578</v>
      </c>
      <c r="V18" s="14">
        <f>('Población Total'!V18/'Superficie (Km2)'!V$7)</f>
        <v>93.412309826754097</v>
      </c>
    </row>
    <row r="19" spans="2:22" x14ac:dyDescent="0.2">
      <c r="B19" s="1">
        <v>2013</v>
      </c>
      <c r="C19" s="14">
        <f>('Población Total'!C19/'Superficie (Km2)'!C$8)</f>
        <v>460.30229746070131</v>
      </c>
      <c r="D19" s="14">
        <f>('Población Total'!D19/'Superficie (Km2)'!D$8)</f>
        <v>331.72366621067033</v>
      </c>
      <c r="E19" s="14">
        <f>('Población Total'!E19/'Superficie (Km2)'!E$8)</f>
        <v>25.587820001227826</v>
      </c>
      <c r="F19" s="14">
        <f>('Población Total'!F19/'Superficie (Km2)'!F$8)</f>
        <v>2567.0386904761904</v>
      </c>
      <c r="G19" s="14">
        <f>('Población Total'!G19/'Superficie (Km2)'!G$8)</f>
        <v>230.65651760228354</v>
      </c>
      <c r="H19" s="14">
        <f>('Población Total'!H19/'Superficie (Km2)'!H$8)</f>
        <v>54.265755053507725</v>
      </c>
      <c r="I19" s="14">
        <f>('Población Total'!I19/'Superficie (Km2)'!I$8)</f>
        <v>54.329037149355571</v>
      </c>
      <c r="J19" s="14">
        <f>('Población Total'!J19/'Superficie (Km2)'!J$8)</f>
        <v>7463.5486981677923</v>
      </c>
      <c r="K19" s="14">
        <f>('Población Total'!K19/'Superficie (Km2)'!K$8)</f>
        <v>1438.7138410143498</v>
      </c>
      <c r="L19" s="14">
        <f>('Población Total'!L19/'Superficie (Km2)'!L$8)</f>
        <v>575.26881720430106</v>
      </c>
      <c r="M19" s="14">
        <f>('Población Total'!M19/'Superficie (Km2)'!M$8)</f>
        <v>146.17198553686526</v>
      </c>
      <c r="N19" s="14">
        <f>('Población Total'!N19/'Superficie (Km2)'!N$8)</f>
        <v>1468.6446629213483</v>
      </c>
      <c r="O19" s="14">
        <f>('Población Total'!O19/'Superficie (Km2)'!O$8)</f>
        <v>79.913137893593913</v>
      </c>
      <c r="P19" s="14">
        <f>('Población Total'!P19/'Superficie (Km2)'!P$8)</f>
        <v>3486.8844221105528</v>
      </c>
      <c r="Q19" s="14">
        <f>('Población Total'!Q19/'Superficie (Km2)'!Q$8)</f>
        <v>809.66174368747022</v>
      </c>
      <c r="R19" s="14">
        <f>('Población Total'!R19/'Superficie (Km2)'!R$8)</f>
        <v>78.658177101756863</v>
      </c>
      <c r="S19" s="14">
        <f>('Población Total'!S19/'Superficie (Km2)'!S$8)</f>
        <v>176.93334380152311</v>
      </c>
      <c r="T19" s="14">
        <f>('Población Total'!T19/'Superficie (Km2)'!T$8)</f>
        <v>226.17641223515247</v>
      </c>
      <c r="U19" s="14">
        <f>('Población Total'!U19/'Superficie (Km2)'!U$8)</f>
        <v>96.361522795882721</v>
      </c>
      <c r="V19" s="14">
        <f>('Población Total'!V19/'Superficie (Km2)'!V$8)</f>
        <v>93.143575563740598</v>
      </c>
    </row>
    <row r="20" spans="2:22" x14ac:dyDescent="0.2">
      <c r="B20" s="1">
        <v>2014</v>
      </c>
      <c r="C20" s="14">
        <f>('Población Total'!C20/'Superficie (Km2)'!C$8)</f>
        <v>463.11970979443771</v>
      </c>
      <c r="D20" s="14">
        <f>('Población Total'!D20/'Superficie (Km2)'!D$8)</f>
        <v>331.19015047879617</v>
      </c>
      <c r="E20" s="14">
        <f>('Población Total'!E20/'Superficie (Km2)'!E$8)</f>
        <v>23.97937258272454</v>
      </c>
      <c r="F20" s="14">
        <f>('Población Total'!F20/'Superficie (Km2)'!F$8)</f>
        <v>2490.2901785714284</v>
      </c>
      <c r="G20" s="14">
        <f>('Población Total'!G20/'Superficie (Km2)'!G$8)</f>
        <v>231.47478591817318</v>
      </c>
      <c r="H20" s="14">
        <f>('Población Total'!H20/'Superficie (Km2)'!H$8)</f>
        <v>51.991676575505352</v>
      </c>
      <c r="I20" s="14">
        <f>('Población Total'!I20/'Superficie (Km2)'!I$8)</f>
        <v>52.858225928733887</v>
      </c>
      <c r="J20" s="14">
        <f>('Población Total'!J20/'Superficie (Km2)'!J$8)</f>
        <v>7314.9469623915147</v>
      </c>
      <c r="K20" s="14">
        <f>('Población Total'!K20/'Superficie (Km2)'!K$8)</f>
        <v>1434.7505884139398</v>
      </c>
      <c r="L20" s="14">
        <f>('Población Total'!L20/'Superficie (Km2)'!L$8)</f>
        <v>520.97446236559131</v>
      </c>
      <c r="M20" s="14">
        <f>('Población Total'!M20/'Superficie (Km2)'!M$8)</f>
        <v>144.64706807105802</v>
      </c>
      <c r="N20" s="14">
        <f>('Población Total'!N20/'Superficie (Km2)'!N$8)</f>
        <v>1498.8764044943821</v>
      </c>
      <c r="O20" s="14">
        <f>('Población Total'!O20/'Superficie (Km2)'!O$8)</f>
        <v>78.501628664495101</v>
      </c>
      <c r="P20" s="14">
        <f>('Población Total'!P20/'Superficie (Km2)'!P$8)</f>
        <v>3384.5728643216084</v>
      </c>
      <c r="Q20" s="14">
        <f>('Población Total'!Q20/'Superficie (Km2)'!Q$8)</f>
        <v>797.93711291090995</v>
      </c>
      <c r="R20" s="14">
        <f>('Población Total'!R20/'Superficie (Km2)'!R$8)</f>
        <v>76.913099870298311</v>
      </c>
      <c r="S20" s="14">
        <f>('Población Total'!S20/'Superficie (Km2)'!S$8)</f>
        <v>169.21567088011304</v>
      </c>
      <c r="T20" s="14">
        <f>('Población Total'!T20/'Superficie (Km2)'!T$8)</f>
        <v>221.93050510026066</v>
      </c>
      <c r="U20" s="14">
        <f>('Población Total'!U20/'Superficie (Km2)'!U$8)</f>
        <v>95.927740103486769</v>
      </c>
      <c r="V20" s="14">
        <f>('Población Total'!V20/'Superficie (Km2)'!V$8)</f>
        <v>92.43517914459693</v>
      </c>
    </row>
    <row r="21" spans="2:22" x14ac:dyDescent="0.2">
      <c r="B21" s="1">
        <v>2015</v>
      </c>
      <c r="C21" s="14">
        <f>('Población Total'!C21/'Superficie (Km2)'!C$9)</f>
        <v>465.81620314389357</v>
      </c>
      <c r="D21" s="14">
        <f>('Población Total'!D21/'Superficie (Km2)'!D$9)</f>
        <v>332.94117647058829</v>
      </c>
      <c r="E21" s="14">
        <f>('Población Total'!E21/'Superficie (Km2)'!E$9)</f>
        <v>23.486801718845918</v>
      </c>
      <c r="F21" s="14">
        <f>('Población Total'!F21/'Superficie (Km2)'!F$9)</f>
        <v>2475.7620817843867</v>
      </c>
      <c r="G21" s="14">
        <f>('Población Total'!G21/'Superficie (Km2)'!G$9)</f>
        <v>233.98667935299716</v>
      </c>
      <c r="H21" s="14">
        <f>('Población Total'!H21/'Superficie (Km2)'!H$9)</f>
        <v>50.787518573551267</v>
      </c>
      <c r="I21" s="14">
        <f>('Población Total'!I21/'Superficie (Km2)'!I$9)</f>
        <v>52.18181818181818</v>
      </c>
      <c r="J21" s="14">
        <f>('Población Total'!J21/'Superficie (Km2)'!J$9)</f>
        <v>7454.3269230769229</v>
      </c>
      <c r="K21" s="14">
        <f>('Población Total'!K21/'Superficie (Km2)'!K$9)</f>
        <v>1440.470766894457</v>
      </c>
      <c r="L21" s="14">
        <f>('Población Total'!L21/'Superficie (Km2)'!L$9)</f>
        <v>534.15994623655911</v>
      </c>
      <c r="M21" s="14">
        <f>('Población Total'!M21/'Superficie (Km2)'!M$9)</f>
        <v>143.83647798742138</v>
      </c>
      <c r="N21" s="14">
        <f>('Población Total'!N21/'Superficie (Km2)'!N$9)</f>
        <v>1513.5087719298247</v>
      </c>
      <c r="O21" s="14">
        <f>('Población Total'!O21/'Superficie (Km2)'!O$9)</f>
        <v>35.678391959799001</v>
      </c>
      <c r="P21" s="14">
        <f>('Población Total'!P21/'Superficie (Km2)'!P$9)</f>
        <v>7336.0869565217399</v>
      </c>
      <c r="Q21" s="14">
        <f>('Población Total'!Q21/'Superficie (Km2)'!Q$9)</f>
        <v>802.98689956331873</v>
      </c>
      <c r="R21" s="14">
        <f>('Población Total'!R21/'Superficie (Km2)'!R$9)</f>
        <v>76.668632075471706</v>
      </c>
      <c r="S21" s="14">
        <f>('Población Total'!S21/'Superficie (Km2)'!S$9)</f>
        <v>169.23861852433279</v>
      </c>
      <c r="T21" s="14">
        <f>('Población Total'!T21/'Superficie (Km2)'!T$9)</f>
        <v>222.87221234094952</v>
      </c>
      <c r="U21" s="14">
        <f>('Población Total'!U21/'Superficie (Km2)'!U$9)</f>
        <v>95.8850686512571</v>
      </c>
      <c r="V21" s="14">
        <f>('Población Total'!V21/'Superficie (Km2)'!V$9)</f>
        <v>92.1450505841036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2" sqref="V22"/>
    </sheetView>
  </sheetViews>
  <sheetFormatPr baseColWidth="10" defaultRowHeight="12.75" x14ac:dyDescent="0.2"/>
  <cols>
    <col min="1" max="1" width="24.5703125" customWidth="1"/>
    <col min="3" max="16" width="17.7109375" customWidth="1"/>
    <col min="17" max="17" width="18.5703125" bestFit="1" customWidth="1"/>
    <col min="18" max="19" width="18.5703125" customWidth="1"/>
  </cols>
  <sheetData>
    <row r="1" spans="1:22" x14ac:dyDescent="0.2">
      <c r="A1" s="17" t="s">
        <v>37</v>
      </c>
    </row>
    <row r="2" spans="1:22" x14ac:dyDescent="0.2">
      <c r="A2" s="8" t="s">
        <v>20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2">
        <v>10796</v>
      </c>
      <c r="D6" s="12">
        <v>8509</v>
      </c>
      <c r="E6" s="12">
        <v>2057</v>
      </c>
      <c r="F6" s="12">
        <v>15709</v>
      </c>
      <c r="G6" s="12">
        <v>6650</v>
      </c>
      <c r="H6" s="12">
        <v>1570</v>
      </c>
      <c r="I6" s="12">
        <v>1523</v>
      </c>
      <c r="J6" s="12">
        <v>23444</v>
      </c>
      <c r="K6" s="12">
        <v>252570</v>
      </c>
      <c r="L6" s="12">
        <v>20973</v>
      </c>
      <c r="M6" s="12">
        <v>3215</v>
      </c>
      <c r="N6" s="12">
        <v>11568</v>
      </c>
      <c r="O6" s="12">
        <v>311</v>
      </c>
      <c r="P6" s="12">
        <v>20376</v>
      </c>
      <c r="Q6" s="12">
        <f>SUM(C6:P6)</f>
        <v>379271</v>
      </c>
      <c r="R6" s="15">
        <v>6263</v>
      </c>
      <c r="S6" s="15">
        <v>8893</v>
      </c>
      <c r="T6" s="12">
        <v>623607</v>
      </c>
      <c r="U6" s="12">
        <v>3609412</v>
      </c>
      <c r="V6" s="12">
        <v>19821384</v>
      </c>
    </row>
    <row r="7" spans="1:22" x14ac:dyDescent="0.2">
      <c r="B7" s="1">
        <v>2001</v>
      </c>
      <c r="C7" s="12">
        <v>11299</v>
      </c>
      <c r="D7" s="12">
        <v>8736</v>
      </c>
      <c r="E7" s="12">
        <v>2065</v>
      </c>
      <c r="F7" s="12">
        <v>16506</v>
      </c>
      <c r="G7" s="12">
        <v>6805</v>
      </c>
      <c r="H7" s="12">
        <v>1578</v>
      </c>
      <c r="I7" s="12">
        <v>1540</v>
      </c>
      <c r="J7" s="12">
        <v>24710</v>
      </c>
      <c r="K7" s="12">
        <v>254477</v>
      </c>
      <c r="L7" s="12">
        <v>22443</v>
      </c>
      <c r="M7" s="12">
        <v>3201</v>
      </c>
      <c r="N7" s="12">
        <v>12167</v>
      </c>
      <c r="O7" s="12">
        <v>314</v>
      </c>
      <c r="P7" s="12">
        <v>21562</v>
      </c>
      <c r="Q7" s="12">
        <f t="shared" ref="Q7:Q21" si="0">SUM(C7:P7)</f>
        <v>387403</v>
      </c>
      <c r="R7" s="15">
        <v>6249</v>
      </c>
      <c r="S7" s="15">
        <v>8994</v>
      </c>
      <c r="T7" s="12">
        <v>636274</v>
      </c>
      <c r="U7" s="12">
        <v>3647194</v>
      </c>
      <c r="V7" s="12">
        <v>20165514</v>
      </c>
    </row>
    <row r="8" spans="1:22" x14ac:dyDescent="0.2">
      <c r="B8" s="1">
        <v>2002</v>
      </c>
      <c r="C8" s="12">
        <v>11850</v>
      </c>
      <c r="D8" s="12">
        <v>8978</v>
      </c>
      <c r="E8" s="12">
        <v>2084</v>
      </c>
      <c r="F8" s="12">
        <v>17633</v>
      </c>
      <c r="G8" s="12">
        <v>7007</v>
      </c>
      <c r="H8" s="12">
        <v>1551</v>
      </c>
      <c r="I8" s="12">
        <v>1542</v>
      </c>
      <c r="J8" s="12">
        <v>26271</v>
      </c>
      <c r="K8" s="12">
        <v>255964</v>
      </c>
      <c r="L8" s="12">
        <v>23863</v>
      </c>
      <c r="M8" s="12">
        <v>3221</v>
      </c>
      <c r="N8" s="12">
        <v>12861</v>
      </c>
      <c r="O8" s="12">
        <v>325</v>
      </c>
      <c r="P8" s="12">
        <v>23111</v>
      </c>
      <c r="Q8" s="12">
        <f t="shared" si="0"/>
        <v>396261</v>
      </c>
      <c r="R8" s="15">
        <v>6298</v>
      </c>
      <c r="S8" s="15">
        <v>9210</v>
      </c>
      <c r="T8" s="12">
        <v>651174</v>
      </c>
      <c r="U8" s="12">
        <v>3687421</v>
      </c>
      <c r="V8" s="12">
        <v>20564089</v>
      </c>
    </row>
    <row r="9" spans="1:22" x14ac:dyDescent="0.2">
      <c r="B9" s="1">
        <v>2003</v>
      </c>
      <c r="C9" s="12">
        <v>12664</v>
      </c>
      <c r="D9" s="12">
        <v>9428</v>
      </c>
      <c r="E9" s="12">
        <v>2179</v>
      </c>
      <c r="F9" s="12">
        <v>19710</v>
      </c>
      <c r="G9" s="12">
        <v>7493</v>
      </c>
      <c r="H9" s="12">
        <v>1519</v>
      </c>
      <c r="I9" s="12">
        <v>1552</v>
      </c>
      <c r="J9" s="12">
        <v>28229</v>
      </c>
      <c r="K9" s="12">
        <v>262983</v>
      </c>
      <c r="L9" s="12">
        <v>26163</v>
      </c>
      <c r="M9" s="12">
        <v>3420</v>
      </c>
      <c r="N9" s="12">
        <v>14021</v>
      </c>
      <c r="O9" s="12">
        <v>326</v>
      </c>
      <c r="P9" s="12">
        <v>25204</v>
      </c>
      <c r="Q9" s="12">
        <f t="shared" si="0"/>
        <v>414891</v>
      </c>
      <c r="R9" s="15">
        <v>6410</v>
      </c>
      <c r="S9" s="15">
        <v>9915</v>
      </c>
      <c r="T9" s="12">
        <v>675800</v>
      </c>
      <c r="U9" s="12">
        <v>3757370</v>
      </c>
      <c r="V9" s="12">
        <v>21034326</v>
      </c>
    </row>
    <row r="10" spans="1:22" x14ac:dyDescent="0.2">
      <c r="B10" s="1">
        <v>2004</v>
      </c>
      <c r="C10" s="12">
        <v>13352</v>
      </c>
      <c r="D10" s="12">
        <v>9718</v>
      </c>
      <c r="E10" s="12">
        <v>2163</v>
      </c>
      <c r="F10" s="12">
        <v>20886</v>
      </c>
      <c r="G10" s="12">
        <v>7881</v>
      </c>
      <c r="H10" s="12">
        <v>1614</v>
      </c>
      <c r="I10" s="12">
        <v>1581</v>
      </c>
      <c r="J10" s="12">
        <v>29106</v>
      </c>
      <c r="K10" s="12">
        <v>263776</v>
      </c>
      <c r="L10" s="12">
        <v>26391</v>
      </c>
      <c r="M10" s="12">
        <v>3534</v>
      </c>
      <c r="N10" s="12">
        <v>15086</v>
      </c>
      <c r="O10" s="12">
        <v>351</v>
      </c>
      <c r="P10" s="12">
        <v>26230</v>
      </c>
      <c r="Q10" s="12">
        <f t="shared" si="0"/>
        <v>421669</v>
      </c>
      <c r="R10" s="15">
        <v>6454</v>
      </c>
      <c r="S10" s="15">
        <v>9973</v>
      </c>
      <c r="T10" s="12">
        <v>688242</v>
      </c>
      <c r="U10" s="12">
        <v>3800208</v>
      </c>
      <c r="V10" s="12">
        <v>21285247</v>
      </c>
    </row>
    <row r="11" spans="1:22" x14ac:dyDescent="0.2">
      <c r="B11" s="1">
        <v>2005</v>
      </c>
      <c r="C11" s="12">
        <v>14262</v>
      </c>
      <c r="D11" s="12">
        <v>10104</v>
      </c>
      <c r="E11" s="12">
        <v>2206</v>
      </c>
      <c r="F11" s="12">
        <v>22574</v>
      </c>
      <c r="G11" s="12">
        <v>8500</v>
      </c>
      <c r="H11" s="12">
        <v>1678</v>
      </c>
      <c r="I11" s="12">
        <v>1631</v>
      </c>
      <c r="J11" s="12">
        <v>31154</v>
      </c>
      <c r="K11" s="12">
        <v>269479</v>
      </c>
      <c r="L11" s="12">
        <v>28611</v>
      </c>
      <c r="M11" s="12">
        <v>3755</v>
      </c>
      <c r="N11" s="12">
        <v>15945</v>
      </c>
      <c r="O11" s="12">
        <v>367</v>
      </c>
      <c r="P11" s="12">
        <v>27998</v>
      </c>
      <c r="Q11" s="12">
        <f t="shared" si="0"/>
        <v>438264</v>
      </c>
      <c r="R11" s="15">
        <v>6525</v>
      </c>
      <c r="S11" s="15">
        <v>10434</v>
      </c>
      <c r="T11" s="12">
        <v>717572</v>
      </c>
      <c r="U11" s="12">
        <v>3889605</v>
      </c>
      <c r="V11" s="12">
        <v>21780869</v>
      </c>
    </row>
    <row r="12" spans="1:22" x14ac:dyDescent="0.2">
      <c r="B12" s="1">
        <v>2006</v>
      </c>
      <c r="C12" s="12">
        <v>15165</v>
      </c>
      <c r="D12" s="12">
        <v>10620</v>
      </c>
      <c r="E12" s="12">
        <v>2204</v>
      </c>
      <c r="F12" s="12">
        <v>24940</v>
      </c>
      <c r="G12" s="12">
        <v>9024</v>
      </c>
      <c r="H12" s="12">
        <v>1750</v>
      </c>
      <c r="I12" s="12">
        <v>1687</v>
      </c>
      <c r="J12" s="12">
        <v>31774</v>
      </c>
      <c r="K12" s="12">
        <v>270672</v>
      </c>
      <c r="L12" s="12">
        <v>30779</v>
      </c>
      <c r="M12" s="12">
        <v>3911</v>
      </c>
      <c r="N12" s="12">
        <v>16841</v>
      </c>
      <c r="O12" s="12">
        <v>374</v>
      </c>
      <c r="P12" s="12">
        <v>29816</v>
      </c>
      <c r="Q12" s="12">
        <f t="shared" si="0"/>
        <v>449557</v>
      </c>
      <c r="R12" s="15">
        <v>6627</v>
      </c>
      <c r="S12" s="15">
        <v>10671</v>
      </c>
      <c r="T12" s="12">
        <v>737508</v>
      </c>
      <c r="U12" s="12">
        <v>3958565</v>
      </c>
      <c r="V12" s="12">
        <v>22100466</v>
      </c>
    </row>
    <row r="13" spans="1:22" x14ac:dyDescent="0.2">
      <c r="B13" s="1">
        <v>2007</v>
      </c>
      <c r="C13" s="12">
        <v>16011</v>
      </c>
      <c r="D13" s="12">
        <v>10956</v>
      </c>
      <c r="E13" s="12">
        <v>2192</v>
      </c>
      <c r="F13" s="12">
        <v>25861</v>
      </c>
      <c r="G13" s="12">
        <v>9618</v>
      </c>
      <c r="H13" s="12">
        <v>1783</v>
      </c>
      <c r="I13" s="12">
        <v>1783</v>
      </c>
      <c r="J13" s="12">
        <v>32569</v>
      </c>
      <c r="K13" s="12">
        <v>271042</v>
      </c>
      <c r="L13" s="12">
        <v>32335</v>
      </c>
      <c r="M13" s="12">
        <v>4079</v>
      </c>
      <c r="N13" s="12">
        <v>17805</v>
      </c>
      <c r="O13" s="12">
        <v>369</v>
      </c>
      <c r="P13" s="12">
        <v>30569</v>
      </c>
      <c r="Q13" s="12">
        <f t="shared" si="0"/>
        <v>456972</v>
      </c>
      <c r="R13" s="15">
        <v>6706</v>
      </c>
      <c r="S13" s="15">
        <v>10840</v>
      </c>
      <c r="T13" s="12">
        <v>750682</v>
      </c>
      <c r="U13" s="12">
        <v>3999243</v>
      </c>
      <c r="V13" s="12">
        <v>22339962</v>
      </c>
    </row>
    <row r="14" spans="1:22" x14ac:dyDescent="0.2">
      <c r="B14" s="1">
        <v>2008</v>
      </c>
      <c r="C14" s="12">
        <v>16787</v>
      </c>
      <c r="D14" s="12">
        <v>11504</v>
      </c>
      <c r="E14" s="12">
        <v>2202</v>
      </c>
      <c r="F14" s="12">
        <v>27751</v>
      </c>
      <c r="G14" s="12">
        <v>10450</v>
      </c>
      <c r="H14" s="12">
        <v>1850</v>
      </c>
      <c r="I14" s="12">
        <v>1832</v>
      </c>
      <c r="J14" s="12">
        <v>34072</v>
      </c>
      <c r="K14" s="12">
        <v>273299</v>
      </c>
      <c r="L14" s="12">
        <v>35411</v>
      </c>
      <c r="M14" s="12">
        <v>4371</v>
      </c>
      <c r="N14" s="12">
        <v>18478</v>
      </c>
      <c r="O14" s="12">
        <v>374</v>
      </c>
      <c r="P14" s="12">
        <v>32121</v>
      </c>
      <c r="Q14" s="12">
        <f t="shared" si="0"/>
        <v>470502</v>
      </c>
      <c r="R14" s="15">
        <v>6781</v>
      </c>
      <c r="S14" s="15">
        <v>11155</v>
      </c>
      <c r="T14" s="12">
        <v>773012</v>
      </c>
      <c r="U14" s="12">
        <v>4071500</v>
      </c>
      <c r="V14" s="12">
        <v>22847737</v>
      </c>
    </row>
    <row r="15" spans="1:22" x14ac:dyDescent="0.2">
      <c r="B15" s="1">
        <v>2009</v>
      </c>
      <c r="C15" s="12">
        <v>17562</v>
      </c>
      <c r="D15" s="12">
        <v>11730</v>
      </c>
      <c r="E15" s="12">
        <v>2204</v>
      </c>
      <c r="F15" s="12">
        <v>29111</v>
      </c>
      <c r="G15" s="12">
        <v>10895</v>
      </c>
      <c r="H15" s="12">
        <v>1860</v>
      </c>
      <c r="I15" s="12">
        <v>1841</v>
      </c>
      <c r="J15" s="12">
        <v>35339</v>
      </c>
      <c r="K15" s="12">
        <v>274209</v>
      </c>
      <c r="L15" s="12">
        <v>37063</v>
      </c>
      <c r="M15" s="12">
        <v>4484</v>
      </c>
      <c r="N15" s="12">
        <v>19178</v>
      </c>
      <c r="O15" s="12">
        <v>372</v>
      </c>
      <c r="P15" s="12">
        <v>32845</v>
      </c>
      <c r="Q15" s="12">
        <f t="shared" si="0"/>
        <v>478693</v>
      </c>
      <c r="R15" s="15">
        <v>6763</v>
      </c>
      <c r="S15" s="15">
        <v>11231</v>
      </c>
      <c r="T15" s="12">
        <v>786393</v>
      </c>
      <c r="U15" s="12">
        <v>4113383</v>
      </c>
      <c r="V15" s="12">
        <v>23116988</v>
      </c>
    </row>
    <row r="16" spans="1:22" x14ac:dyDescent="0.2">
      <c r="B16" s="1">
        <v>2010</v>
      </c>
      <c r="C16" s="12">
        <v>17939</v>
      </c>
      <c r="D16" s="12">
        <v>11913</v>
      </c>
      <c r="E16" s="12">
        <v>2183</v>
      </c>
      <c r="F16" s="12">
        <v>30299</v>
      </c>
      <c r="G16" s="12">
        <v>11341</v>
      </c>
      <c r="H16" s="12">
        <v>1875</v>
      </c>
      <c r="I16" s="12">
        <v>1875</v>
      </c>
      <c r="J16" s="12">
        <v>35455</v>
      </c>
      <c r="K16" s="12">
        <v>273958</v>
      </c>
      <c r="L16" s="12">
        <v>38323</v>
      </c>
      <c r="M16" s="12">
        <v>4598</v>
      </c>
      <c r="N16" s="12">
        <v>19796</v>
      </c>
      <c r="O16" s="12">
        <v>381</v>
      </c>
      <c r="P16" s="12">
        <v>33618</v>
      </c>
      <c r="Q16" s="12">
        <f t="shared" si="0"/>
        <v>483554</v>
      </c>
      <c r="R16" s="15">
        <v>6773</v>
      </c>
      <c r="S16" s="15">
        <v>11294</v>
      </c>
      <c r="T16" s="12">
        <v>793575</v>
      </c>
      <c r="U16" s="12">
        <v>4144856</v>
      </c>
      <c r="V16" s="12">
        <v>23226185</v>
      </c>
    </row>
    <row r="17" spans="2:22" x14ac:dyDescent="0.2">
      <c r="B17" s="1">
        <v>2011</v>
      </c>
      <c r="C17" s="12">
        <v>18346</v>
      </c>
      <c r="D17" s="12">
        <v>11976</v>
      </c>
      <c r="E17" s="12">
        <v>2162</v>
      </c>
      <c r="F17" s="12">
        <v>31546</v>
      </c>
      <c r="G17" s="12">
        <v>11660</v>
      </c>
      <c r="H17" s="12">
        <v>1951</v>
      </c>
      <c r="I17" s="12">
        <v>1871</v>
      </c>
      <c r="J17" s="12">
        <v>36526</v>
      </c>
      <c r="K17" s="12">
        <v>273355</v>
      </c>
      <c r="L17" s="12">
        <v>39789</v>
      </c>
      <c r="M17" s="12">
        <v>4674</v>
      </c>
      <c r="N17" s="12">
        <v>20014</v>
      </c>
      <c r="O17" s="12">
        <v>398</v>
      </c>
      <c r="P17" s="12">
        <v>34275</v>
      </c>
      <c r="Q17" s="12">
        <f t="shared" si="0"/>
        <v>488543</v>
      </c>
      <c r="R17" s="12">
        <v>6796</v>
      </c>
      <c r="S17" s="12">
        <v>11348</v>
      </c>
      <c r="T17" s="12">
        <v>801126</v>
      </c>
      <c r="U17" s="12">
        <v>4169634</v>
      </c>
      <c r="V17" s="12">
        <v>23283187</v>
      </c>
    </row>
    <row r="18" spans="2:22" x14ac:dyDescent="0.2">
      <c r="B18" s="1">
        <v>2012</v>
      </c>
      <c r="C18" s="12">
        <v>18714</v>
      </c>
      <c r="D18" s="12">
        <v>12065</v>
      </c>
      <c r="E18" s="12">
        <v>2157</v>
      </c>
      <c r="F18" s="12">
        <v>32612</v>
      </c>
      <c r="G18" s="12">
        <v>12104</v>
      </c>
      <c r="H18" s="12">
        <v>1982</v>
      </c>
      <c r="I18" s="12">
        <v>1855</v>
      </c>
      <c r="J18" s="12">
        <v>37390</v>
      </c>
      <c r="K18" s="12">
        <v>272927</v>
      </c>
      <c r="L18" s="12">
        <v>41249</v>
      </c>
      <c r="M18" s="12">
        <v>4742</v>
      </c>
      <c r="N18" s="12">
        <v>20393</v>
      </c>
      <c r="O18" s="12">
        <v>387</v>
      </c>
      <c r="P18" s="12">
        <v>34638</v>
      </c>
      <c r="Q18" s="12">
        <f t="shared" si="0"/>
        <v>493215</v>
      </c>
      <c r="R18" s="12">
        <v>6745</v>
      </c>
      <c r="S18" s="12">
        <v>11124</v>
      </c>
      <c r="T18" s="12">
        <v>808527</v>
      </c>
      <c r="U18" s="12">
        <v>4180285</v>
      </c>
      <c r="V18" s="12">
        <v>23298356</v>
      </c>
    </row>
    <row r="19" spans="2:22" x14ac:dyDescent="0.2">
      <c r="B19" s="1">
        <v>2013</v>
      </c>
      <c r="C19" s="12">
        <v>19005</v>
      </c>
      <c r="D19" s="12">
        <v>12144</v>
      </c>
      <c r="E19" s="12">
        <v>2138</v>
      </c>
      <c r="F19" s="12">
        <v>34141</v>
      </c>
      <c r="G19" s="12">
        <v>12355</v>
      </c>
      <c r="H19" s="12">
        <v>1951</v>
      </c>
      <c r="I19" s="12">
        <v>1834</v>
      </c>
      <c r="J19" s="12">
        <v>37951</v>
      </c>
      <c r="K19" s="12">
        <v>273475</v>
      </c>
      <c r="L19" s="12">
        <v>42917</v>
      </c>
      <c r="M19" s="12">
        <v>4745</v>
      </c>
      <c r="N19" s="12">
        <v>20653</v>
      </c>
      <c r="O19" s="12">
        <v>380</v>
      </c>
      <c r="P19" s="12">
        <v>34786</v>
      </c>
      <c r="Q19" s="12">
        <f t="shared" si="0"/>
        <v>498475</v>
      </c>
      <c r="R19" s="12">
        <v>6708</v>
      </c>
      <c r="S19" s="12">
        <v>11465</v>
      </c>
      <c r="T19" s="12">
        <v>813878</v>
      </c>
      <c r="U19" s="12">
        <v>4170654</v>
      </c>
      <c r="V19" s="12">
        <v>23196386</v>
      </c>
    </row>
    <row r="20" spans="2:22" x14ac:dyDescent="0.2">
      <c r="B20" s="1">
        <v>2014</v>
      </c>
      <c r="C20" s="12">
        <v>19070</v>
      </c>
      <c r="D20" s="12">
        <v>12103</v>
      </c>
      <c r="E20" s="12">
        <v>2004</v>
      </c>
      <c r="F20" s="12">
        <v>33053</v>
      </c>
      <c r="G20" s="12">
        <v>12376</v>
      </c>
      <c r="H20" s="12">
        <v>1857</v>
      </c>
      <c r="I20" s="12">
        <v>1772</v>
      </c>
      <c r="J20" s="12">
        <v>37161</v>
      </c>
      <c r="K20" s="12">
        <v>272674</v>
      </c>
      <c r="L20" s="12">
        <v>38970</v>
      </c>
      <c r="M20" s="12">
        <v>4666</v>
      </c>
      <c r="N20" s="12">
        <v>21034</v>
      </c>
      <c r="O20" s="12">
        <v>379</v>
      </c>
      <c r="P20" s="12">
        <v>33757</v>
      </c>
      <c r="Q20" s="12">
        <f t="shared" si="0"/>
        <v>490876</v>
      </c>
      <c r="R20" s="12">
        <v>6542</v>
      </c>
      <c r="S20" s="12">
        <v>10886</v>
      </c>
      <c r="T20" s="12">
        <v>797639</v>
      </c>
      <c r="U20" s="12">
        <v>4148701</v>
      </c>
      <c r="V20" s="12">
        <v>22985676</v>
      </c>
    </row>
    <row r="21" spans="2:22" x14ac:dyDescent="0.2">
      <c r="B21" s="1">
        <v>2015</v>
      </c>
      <c r="C21" s="12">
        <v>19162</v>
      </c>
      <c r="D21" s="12">
        <v>12167</v>
      </c>
      <c r="E21" s="12">
        <v>1968</v>
      </c>
      <c r="F21" s="12">
        <v>32976</v>
      </c>
      <c r="G21" s="12">
        <v>12497</v>
      </c>
      <c r="H21" s="12">
        <v>1815</v>
      </c>
      <c r="I21" s="12">
        <v>1765</v>
      </c>
      <c r="J21" s="12">
        <v>37983</v>
      </c>
      <c r="K21" s="12">
        <v>273817</v>
      </c>
      <c r="L21" s="12">
        <v>39913</v>
      </c>
      <c r="M21" s="12">
        <v>4626</v>
      </c>
      <c r="N21" s="12">
        <v>21192</v>
      </c>
      <c r="O21" s="12">
        <v>373</v>
      </c>
      <c r="P21" s="12">
        <v>33717</v>
      </c>
      <c r="Q21" s="12">
        <f t="shared" si="0"/>
        <v>493971</v>
      </c>
      <c r="R21" s="12">
        <v>6540</v>
      </c>
      <c r="S21" s="12">
        <v>10868</v>
      </c>
      <c r="T21" s="12">
        <v>800767</v>
      </c>
      <c r="U21" s="12">
        <v>4144532</v>
      </c>
      <c r="V21" s="12">
        <v>22890383</v>
      </c>
    </row>
  </sheetData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R32" sqref="R32"/>
    </sheetView>
  </sheetViews>
  <sheetFormatPr baseColWidth="10" defaultRowHeight="12.75" x14ac:dyDescent="0.2"/>
  <cols>
    <col min="1" max="1" width="22.85546875" customWidth="1"/>
    <col min="3" max="16" width="17.7109375" customWidth="1"/>
    <col min="17" max="17" width="18.5703125" bestFit="1" customWidth="1"/>
    <col min="18" max="19" width="18.5703125" customWidth="1"/>
  </cols>
  <sheetData>
    <row r="1" spans="1:23" x14ac:dyDescent="0.2">
      <c r="A1" s="17" t="s">
        <v>39</v>
      </c>
    </row>
    <row r="2" spans="1:23" x14ac:dyDescent="0.2">
      <c r="A2" s="8" t="s">
        <v>20</v>
      </c>
    </row>
    <row r="3" spans="1:23" ht="38.25" x14ac:dyDescent="0.2">
      <c r="A3" s="9" t="s">
        <v>54</v>
      </c>
    </row>
    <row r="4" spans="1:23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  <c r="W4" s="1"/>
    </row>
    <row r="5" spans="1:23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3" x14ac:dyDescent="0.2">
      <c r="B6" s="1">
        <v>2000</v>
      </c>
      <c r="C6" s="12">
        <v>10853</v>
      </c>
      <c r="D6" s="12">
        <v>8512</v>
      </c>
      <c r="E6" s="12">
        <v>2015</v>
      </c>
      <c r="F6" s="12">
        <v>16255</v>
      </c>
      <c r="G6" s="12">
        <v>6538</v>
      </c>
      <c r="H6" s="12">
        <v>1433</v>
      </c>
      <c r="I6" s="12">
        <v>1601</v>
      </c>
      <c r="J6" s="12">
        <v>24470</v>
      </c>
      <c r="K6" s="12">
        <v>278995</v>
      </c>
      <c r="L6" s="12">
        <v>20939</v>
      </c>
      <c r="M6" s="12">
        <v>3393</v>
      </c>
      <c r="N6" s="12">
        <v>11461</v>
      </c>
      <c r="O6" s="12">
        <v>305</v>
      </c>
      <c r="P6" s="12">
        <v>20905</v>
      </c>
      <c r="Q6" s="12">
        <f>SUM(C6:P6)</f>
        <v>407675</v>
      </c>
      <c r="R6" s="15">
        <v>6246</v>
      </c>
      <c r="S6" s="15">
        <v>8975</v>
      </c>
      <c r="T6" s="12">
        <v>655244</v>
      </c>
      <c r="U6" s="12">
        <v>3730640</v>
      </c>
      <c r="V6" s="12">
        <v>20678407</v>
      </c>
    </row>
    <row r="7" spans="1:23" x14ac:dyDescent="0.2">
      <c r="B7" s="1">
        <v>2001</v>
      </c>
      <c r="C7" s="12">
        <v>11355</v>
      </c>
      <c r="D7" s="12">
        <v>8752</v>
      </c>
      <c r="E7" s="12">
        <v>2028</v>
      </c>
      <c r="F7" s="12">
        <v>17051</v>
      </c>
      <c r="G7" s="12">
        <v>6678</v>
      </c>
      <c r="H7" s="12">
        <v>1438</v>
      </c>
      <c r="I7" s="12">
        <v>1606</v>
      </c>
      <c r="J7" s="12">
        <v>25553</v>
      </c>
      <c r="K7" s="12">
        <v>279730</v>
      </c>
      <c r="L7" s="12">
        <v>22298</v>
      </c>
      <c r="M7" s="12">
        <v>3392</v>
      </c>
      <c r="N7" s="12">
        <v>12057</v>
      </c>
      <c r="O7" s="12">
        <v>304</v>
      </c>
      <c r="P7" s="12">
        <v>22051</v>
      </c>
      <c r="Q7" s="12">
        <f t="shared" ref="Q7:Q21" si="0">SUM(C7:P7)</f>
        <v>414293</v>
      </c>
      <c r="R7" s="15">
        <v>6222</v>
      </c>
      <c r="S7" s="15">
        <v>9004</v>
      </c>
      <c r="T7" s="12">
        <v>665966</v>
      </c>
      <c r="U7" s="12">
        <v>3756774</v>
      </c>
      <c r="V7" s="12">
        <v>20951328</v>
      </c>
    </row>
    <row r="8" spans="1:23" x14ac:dyDescent="0.2">
      <c r="B8" s="1">
        <v>2002</v>
      </c>
      <c r="C8" s="12">
        <v>11924</v>
      </c>
      <c r="D8" s="12">
        <v>8963</v>
      </c>
      <c r="E8" s="12">
        <v>2024</v>
      </c>
      <c r="F8" s="12">
        <v>18313</v>
      </c>
      <c r="G8" s="12">
        <v>6893</v>
      </c>
      <c r="H8" s="12">
        <v>1428</v>
      </c>
      <c r="I8" s="12">
        <v>1595</v>
      </c>
      <c r="J8" s="12">
        <v>26999</v>
      </c>
      <c r="K8" s="12">
        <v>279722</v>
      </c>
      <c r="L8" s="12">
        <v>23702</v>
      </c>
      <c r="M8" s="12">
        <v>3379</v>
      </c>
      <c r="N8" s="12">
        <v>12821</v>
      </c>
      <c r="O8" s="12">
        <v>303</v>
      </c>
      <c r="P8" s="12">
        <v>23572</v>
      </c>
      <c r="Q8" s="12">
        <f t="shared" si="0"/>
        <v>421638</v>
      </c>
      <c r="R8" s="15">
        <v>6240</v>
      </c>
      <c r="S8" s="15">
        <v>9045</v>
      </c>
      <c r="T8" s="12">
        <v>678836</v>
      </c>
      <c r="U8" s="12">
        <v>3791011</v>
      </c>
      <c r="V8" s="12">
        <v>21273805</v>
      </c>
    </row>
    <row r="9" spans="1:23" x14ac:dyDescent="0.2">
      <c r="B9" s="1">
        <v>2003</v>
      </c>
      <c r="C9" s="12">
        <v>12737</v>
      </c>
      <c r="D9" s="12">
        <v>9369</v>
      </c>
      <c r="E9" s="12">
        <v>2090</v>
      </c>
      <c r="F9" s="12">
        <v>20354</v>
      </c>
      <c r="G9" s="12">
        <v>7290</v>
      </c>
      <c r="H9" s="12">
        <v>1423</v>
      </c>
      <c r="I9" s="12">
        <v>1615</v>
      </c>
      <c r="J9" s="12">
        <v>28904</v>
      </c>
      <c r="K9" s="12">
        <v>284122</v>
      </c>
      <c r="L9" s="12">
        <v>26026</v>
      </c>
      <c r="M9" s="12">
        <v>3520</v>
      </c>
      <c r="N9" s="12">
        <v>13986</v>
      </c>
      <c r="O9" s="12">
        <v>298</v>
      </c>
      <c r="P9" s="12">
        <v>25445</v>
      </c>
      <c r="Q9" s="12">
        <f t="shared" si="0"/>
        <v>437179</v>
      </c>
      <c r="R9" s="15">
        <v>6329</v>
      </c>
      <c r="S9" s="15">
        <v>9298</v>
      </c>
      <c r="T9" s="12">
        <v>699090</v>
      </c>
      <c r="U9" s="12">
        <v>3849478</v>
      </c>
      <c r="V9" s="12">
        <v>21682738</v>
      </c>
    </row>
    <row r="10" spans="1:23" x14ac:dyDescent="0.2">
      <c r="B10" s="1">
        <v>2004</v>
      </c>
      <c r="C10" s="12">
        <v>13412</v>
      </c>
      <c r="D10" s="12">
        <v>9606</v>
      </c>
      <c r="E10" s="12">
        <v>2081</v>
      </c>
      <c r="F10" s="12">
        <v>21551</v>
      </c>
      <c r="G10" s="12">
        <v>7643</v>
      </c>
      <c r="H10" s="12">
        <v>1513</v>
      </c>
      <c r="I10" s="12">
        <v>1616</v>
      </c>
      <c r="J10" s="12">
        <v>29851</v>
      </c>
      <c r="K10" s="12">
        <v>283955</v>
      </c>
      <c r="L10" s="12">
        <v>26182</v>
      </c>
      <c r="M10" s="12">
        <v>3631</v>
      </c>
      <c r="N10" s="12">
        <v>15083</v>
      </c>
      <c r="O10" s="12">
        <v>328</v>
      </c>
      <c r="P10" s="12">
        <v>26124</v>
      </c>
      <c r="Q10" s="12">
        <f t="shared" si="0"/>
        <v>442576</v>
      </c>
      <c r="R10" s="15">
        <v>6384</v>
      </c>
      <c r="S10" s="15">
        <v>9322</v>
      </c>
      <c r="T10" s="12">
        <v>709683</v>
      </c>
      <c r="U10" s="12">
        <v>3887310</v>
      </c>
      <c r="V10" s="12">
        <v>21912437</v>
      </c>
    </row>
    <row r="11" spans="1:23" x14ac:dyDescent="0.2">
      <c r="B11" s="1">
        <v>2005</v>
      </c>
      <c r="C11" s="12">
        <v>14247</v>
      </c>
      <c r="D11" s="12">
        <v>9970</v>
      </c>
      <c r="E11" s="12">
        <v>2107</v>
      </c>
      <c r="F11" s="12">
        <v>23112</v>
      </c>
      <c r="G11" s="12">
        <v>8192</v>
      </c>
      <c r="H11" s="12">
        <v>1562</v>
      </c>
      <c r="I11" s="12">
        <v>1656</v>
      </c>
      <c r="J11" s="12">
        <v>31761</v>
      </c>
      <c r="K11" s="12">
        <v>288808</v>
      </c>
      <c r="L11" s="12">
        <v>28227</v>
      </c>
      <c r="M11" s="12">
        <v>3800</v>
      </c>
      <c r="N11" s="12">
        <v>16051</v>
      </c>
      <c r="O11" s="12">
        <v>332</v>
      </c>
      <c r="P11" s="12">
        <v>27481</v>
      </c>
      <c r="Q11" s="12">
        <f t="shared" si="0"/>
        <v>457306</v>
      </c>
      <c r="R11" s="15">
        <v>6488</v>
      </c>
      <c r="S11" s="15">
        <v>9682</v>
      </c>
      <c r="T11" s="12">
        <v>735837</v>
      </c>
      <c r="U11" s="12">
        <v>3960194</v>
      </c>
      <c r="V11" s="12">
        <v>22327661</v>
      </c>
    </row>
    <row r="12" spans="1:23" x14ac:dyDescent="0.2">
      <c r="B12" s="1">
        <v>2006</v>
      </c>
      <c r="C12" s="12">
        <v>15116</v>
      </c>
      <c r="D12" s="12">
        <v>10450</v>
      </c>
      <c r="E12" s="12">
        <v>2105</v>
      </c>
      <c r="F12" s="12">
        <v>25358</v>
      </c>
      <c r="G12" s="12">
        <v>8666</v>
      </c>
      <c r="H12" s="12">
        <v>1614</v>
      </c>
      <c r="I12" s="12">
        <v>1697</v>
      </c>
      <c r="J12" s="12">
        <v>32125</v>
      </c>
      <c r="K12" s="12">
        <v>289959</v>
      </c>
      <c r="L12" s="12">
        <v>30368</v>
      </c>
      <c r="M12" s="12">
        <v>3901</v>
      </c>
      <c r="N12" s="12">
        <v>16976</v>
      </c>
      <c r="O12" s="12">
        <v>333</v>
      </c>
      <c r="P12" s="12">
        <v>28867</v>
      </c>
      <c r="Q12" s="12">
        <f t="shared" si="0"/>
        <v>467535</v>
      </c>
      <c r="R12" s="15">
        <v>6577</v>
      </c>
      <c r="S12" s="15">
        <v>9880</v>
      </c>
      <c r="T12" s="12">
        <v>753779</v>
      </c>
      <c r="U12" s="12">
        <v>4017107</v>
      </c>
      <c r="V12" s="12">
        <v>22608498</v>
      </c>
    </row>
    <row r="13" spans="1:23" x14ac:dyDescent="0.2">
      <c r="B13" s="1">
        <v>2007</v>
      </c>
      <c r="C13" s="12">
        <v>15873</v>
      </c>
      <c r="D13" s="12">
        <v>10820</v>
      </c>
      <c r="E13" s="12">
        <v>2107</v>
      </c>
      <c r="F13" s="12">
        <v>26356</v>
      </c>
      <c r="G13" s="12">
        <v>9247</v>
      </c>
      <c r="H13" s="12">
        <v>1638</v>
      </c>
      <c r="I13" s="12">
        <v>1747</v>
      </c>
      <c r="J13" s="12">
        <v>32852</v>
      </c>
      <c r="K13" s="12">
        <v>290208</v>
      </c>
      <c r="L13" s="12">
        <v>31953</v>
      </c>
      <c r="M13" s="12">
        <v>4050</v>
      </c>
      <c r="N13" s="12">
        <v>17909</v>
      </c>
      <c r="O13" s="12">
        <v>335</v>
      </c>
      <c r="P13" s="12">
        <v>29441</v>
      </c>
      <c r="Q13" s="12">
        <f t="shared" si="0"/>
        <v>474536</v>
      </c>
      <c r="R13" s="15">
        <v>6601</v>
      </c>
      <c r="S13" s="15">
        <v>10030</v>
      </c>
      <c r="T13" s="12">
        <v>766841</v>
      </c>
      <c r="U13" s="12">
        <v>4060218</v>
      </c>
      <c r="V13" s="12">
        <v>22860775</v>
      </c>
    </row>
    <row r="14" spans="1:23" x14ac:dyDescent="0.2">
      <c r="B14" s="1">
        <v>2008</v>
      </c>
      <c r="C14" s="12">
        <v>16780</v>
      </c>
      <c r="D14" s="12">
        <v>11281</v>
      </c>
      <c r="E14" s="12">
        <v>2114</v>
      </c>
      <c r="F14" s="12">
        <v>28209</v>
      </c>
      <c r="G14" s="12">
        <v>9986</v>
      </c>
      <c r="H14" s="12">
        <v>1659</v>
      </c>
      <c r="I14" s="12">
        <v>1793</v>
      </c>
      <c r="J14" s="12">
        <v>34574</v>
      </c>
      <c r="K14" s="12">
        <v>293148</v>
      </c>
      <c r="L14" s="12">
        <v>35026</v>
      </c>
      <c r="M14" s="12">
        <v>4281</v>
      </c>
      <c r="N14" s="12">
        <v>18667</v>
      </c>
      <c r="O14" s="12">
        <v>350</v>
      </c>
      <c r="P14" s="12">
        <v>30956</v>
      </c>
      <c r="Q14" s="12">
        <f t="shared" si="0"/>
        <v>488824</v>
      </c>
      <c r="R14" s="15">
        <v>6655</v>
      </c>
      <c r="S14" s="15">
        <v>10329</v>
      </c>
      <c r="T14" s="12">
        <v>790249</v>
      </c>
      <c r="U14" s="12">
        <v>4130720</v>
      </c>
      <c r="V14" s="12">
        <v>23310085</v>
      </c>
    </row>
    <row r="15" spans="1:23" x14ac:dyDescent="0.2">
      <c r="B15" s="1">
        <v>2009</v>
      </c>
      <c r="C15" s="12">
        <v>17552</v>
      </c>
      <c r="D15" s="12">
        <v>11589</v>
      </c>
      <c r="E15" s="12">
        <v>2094</v>
      </c>
      <c r="F15" s="12">
        <v>29743</v>
      </c>
      <c r="G15" s="12">
        <v>10418</v>
      </c>
      <c r="H15" s="12">
        <v>1660</v>
      </c>
      <c r="I15" s="12">
        <v>1780</v>
      </c>
      <c r="J15" s="12">
        <v>36143</v>
      </c>
      <c r="K15" s="12">
        <v>294096</v>
      </c>
      <c r="L15" s="12">
        <v>36724</v>
      </c>
      <c r="M15" s="12">
        <v>4301</v>
      </c>
      <c r="N15" s="12">
        <v>19488</v>
      </c>
      <c r="O15" s="12">
        <v>350</v>
      </c>
      <c r="P15" s="12">
        <v>32603</v>
      </c>
      <c r="Q15" s="12">
        <f t="shared" si="0"/>
        <v>498541</v>
      </c>
      <c r="R15" s="15">
        <v>6632</v>
      </c>
      <c r="S15" s="15">
        <v>10635</v>
      </c>
      <c r="T15" s="12">
        <v>806675</v>
      </c>
      <c r="U15" s="12">
        <v>4189540</v>
      </c>
      <c r="V15" s="12">
        <v>23628819</v>
      </c>
    </row>
    <row r="16" spans="1:23" x14ac:dyDescent="0.2">
      <c r="B16" s="1">
        <v>2010</v>
      </c>
      <c r="C16" s="12">
        <v>17893</v>
      </c>
      <c r="D16" s="12">
        <v>11762</v>
      </c>
      <c r="E16" s="12">
        <v>2074</v>
      </c>
      <c r="F16" s="12">
        <v>31084</v>
      </c>
      <c r="G16" s="12">
        <v>10832</v>
      </c>
      <c r="H16" s="12">
        <v>1679</v>
      </c>
      <c r="I16" s="12">
        <v>1806</v>
      </c>
      <c r="J16" s="12">
        <v>36328</v>
      </c>
      <c r="K16" s="12">
        <v>294549</v>
      </c>
      <c r="L16" s="12">
        <v>38039</v>
      </c>
      <c r="M16" s="12">
        <v>4392</v>
      </c>
      <c r="N16" s="12">
        <v>20126</v>
      </c>
      <c r="O16" s="12">
        <v>356</v>
      </c>
      <c r="P16" s="12">
        <v>33339</v>
      </c>
      <c r="Q16" s="12">
        <f t="shared" si="0"/>
        <v>504259</v>
      </c>
      <c r="R16" s="15">
        <v>6701</v>
      </c>
      <c r="S16" s="15">
        <v>10736</v>
      </c>
      <c r="T16" s="12">
        <v>815982</v>
      </c>
      <c r="U16" s="12">
        <v>4226119</v>
      </c>
      <c r="V16" s="12">
        <v>23794846</v>
      </c>
    </row>
    <row r="17" spans="2:22" x14ac:dyDescent="0.2">
      <c r="B17" s="1">
        <v>2011</v>
      </c>
      <c r="C17" s="12">
        <v>18384</v>
      </c>
      <c r="D17" s="12">
        <v>11831</v>
      </c>
      <c r="E17" s="12">
        <v>2059</v>
      </c>
      <c r="F17" s="12">
        <v>32242</v>
      </c>
      <c r="G17" s="12">
        <v>11207</v>
      </c>
      <c r="H17" s="12">
        <v>1724</v>
      </c>
      <c r="I17" s="12">
        <v>1802</v>
      </c>
      <c r="J17" s="12">
        <v>37528</v>
      </c>
      <c r="K17" s="12">
        <v>294675</v>
      </c>
      <c r="L17" s="12">
        <v>39473</v>
      </c>
      <c r="M17" s="12">
        <v>4463</v>
      </c>
      <c r="N17" s="12">
        <v>20325</v>
      </c>
      <c r="O17" s="12">
        <v>370</v>
      </c>
      <c r="P17" s="12">
        <v>33906</v>
      </c>
      <c r="Q17" s="12">
        <f t="shared" si="0"/>
        <v>509989</v>
      </c>
      <c r="R17" s="12">
        <v>6703</v>
      </c>
      <c r="S17" s="12">
        <v>10811</v>
      </c>
      <c r="T17" s="12">
        <v>824701</v>
      </c>
      <c r="U17" s="12">
        <v>4254468</v>
      </c>
      <c r="V17" s="12">
        <v>23907306</v>
      </c>
    </row>
    <row r="18" spans="2:22" x14ac:dyDescent="0.2">
      <c r="B18" s="1">
        <v>2012</v>
      </c>
      <c r="C18" s="12">
        <v>18732</v>
      </c>
      <c r="D18" s="12">
        <v>12009</v>
      </c>
      <c r="E18" s="12">
        <v>2038</v>
      </c>
      <c r="F18" s="12">
        <v>33353</v>
      </c>
      <c r="G18" s="12">
        <v>11560</v>
      </c>
      <c r="H18" s="12">
        <v>1704</v>
      </c>
      <c r="I18" s="12">
        <v>1769</v>
      </c>
      <c r="J18" s="12">
        <v>38563</v>
      </c>
      <c r="K18" s="12">
        <v>294506</v>
      </c>
      <c r="L18" s="12">
        <v>40875</v>
      </c>
      <c r="M18" s="12">
        <v>4527</v>
      </c>
      <c r="N18" s="12">
        <v>20823</v>
      </c>
      <c r="O18" s="12">
        <v>359</v>
      </c>
      <c r="P18" s="12">
        <v>34323</v>
      </c>
      <c r="Q18" s="12">
        <f t="shared" si="0"/>
        <v>515141</v>
      </c>
      <c r="R18" s="12">
        <v>6654</v>
      </c>
      <c r="S18" s="12">
        <v>10667</v>
      </c>
      <c r="T18" s="12">
        <v>832571</v>
      </c>
      <c r="U18" s="12">
        <v>4269700</v>
      </c>
      <c r="V18" s="12">
        <v>23966965</v>
      </c>
    </row>
    <row r="19" spans="2:22" x14ac:dyDescent="0.2">
      <c r="B19" s="1">
        <v>2013</v>
      </c>
      <c r="C19" s="12">
        <v>19062</v>
      </c>
      <c r="D19" s="12">
        <v>12105</v>
      </c>
      <c r="E19" s="12">
        <v>2030</v>
      </c>
      <c r="F19" s="12">
        <v>34861</v>
      </c>
      <c r="G19" s="12">
        <v>11887</v>
      </c>
      <c r="H19" s="12">
        <v>1700</v>
      </c>
      <c r="I19" s="12">
        <v>1749</v>
      </c>
      <c r="J19" s="12">
        <v>39446</v>
      </c>
      <c r="K19" s="12">
        <v>295004</v>
      </c>
      <c r="L19" s="12">
        <v>42683</v>
      </c>
      <c r="M19" s="12">
        <v>4553</v>
      </c>
      <c r="N19" s="12">
        <v>21174</v>
      </c>
      <c r="O19" s="12">
        <v>356</v>
      </c>
      <c r="P19" s="12">
        <v>34603</v>
      </c>
      <c r="Q19" s="12">
        <f t="shared" si="0"/>
        <v>521213</v>
      </c>
      <c r="R19" s="12">
        <v>6634</v>
      </c>
      <c r="S19" s="12">
        <v>11071</v>
      </c>
      <c r="T19" s="12">
        <v>839121</v>
      </c>
      <c r="U19" s="12">
        <v>4269646</v>
      </c>
      <c r="V19" s="12">
        <v>23933397</v>
      </c>
    </row>
    <row r="20" spans="2:22" x14ac:dyDescent="0.2">
      <c r="B20" s="1">
        <v>2014</v>
      </c>
      <c r="C20" s="12">
        <v>19230</v>
      </c>
      <c r="D20" s="12">
        <v>12107</v>
      </c>
      <c r="E20" s="12">
        <v>1902</v>
      </c>
      <c r="F20" s="12">
        <v>33886</v>
      </c>
      <c r="G20" s="12">
        <v>11952</v>
      </c>
      <c r="H20" s="12">
        <v>1641</v>
      </c>
      <c r="I20" s="12">
        <v>1714</v>
      </c>
      <c r="J20" s="12">
        <v>38695</v>
      </c>
      <c r="K20" s="12">
        <v>294239</v>
      </c>
      <c r="L20" s="12">
        <v>38551</v>
      </c>
      <c r="M20" s="12">
        <v>4535</v>
      </c>
      <c r="N20" s="12">
        <v>21654</v>
      </c>
      <c r="O20" s="12">
        <v>344</v>
      </c>
      <c r="P20" s="12">
        <v>33596</v>
      </c>
      <c r="Q20" s="12">
        <f t="shared" si="0"/>
        <v>514046</v>
      </c>
      <c r="R20" s="12">
        <v>6504</v>
      </c>
      <c r="S20" s="12">
        <v>10667</v>
      </c>
      <c r="T20" s="12">
        <v>824329</v>
      </c>
      <c r="U20" s="12">
        <v>4253604</v>
      </c>
      <c r="V20" s="12">
        <v>23785665</v>
      </c>
    </row>
    <row r="21" spans="2:22" x14ac:dyDescent="0.2">
      <c r="B21" s="1">
        <v>2015</v>
      </c>
      <c r="C21" s="12">
        <v>19361</v>
      </c>
      <c r="D21" s="12">
        <v>12171</v>
      </c>
      <c r="E21" s="12">
        <v>1858</v>
      </c>
      <c r="F21" s="12">
        <v>33622</v>
      </c>
      <c r="G21" s="12">
        <v>12095</v>
      </c>
      <c r="H21" s="12">
        <v>1603</v>
      </c>
      <c r="I21" s="12">
        <v>1679</v>
      </c>
      <c r="J21" s="12">
        <v>39542</v>
      </c>
      <c r="K21" s="12">
        <v>295313</v>
      </c>
      <c r="L21" s="12">
        <v>39570</v>
      </c>
      <c r="M21" s="12">
        <v>4522</v>
      </c>
      <c r="N21" s="12">
        <v>21943</v>
      </c>
      <c r="O21" s="12">
        <v>337</v>
      </c>
      <c r="P21" s="12">
        <v>33775</v>
      </c>
      <c r="Q21" s="12">
        <f t="shared" si="0"/>
        <v>517391</v>
      </c>
      <c r="R21" s="12">
        <v>6463</v>
      </c>
      <c r="S21" s="12">
        <v>10693</v>
      </c>
      <c r="T21" s="12">
        <v>828206</v>
      </c>
      <c r="U21" s="12">
        <v>4254511</v>
      </c>
      <c r="V21" s="12">
        <v>23733999</v>
      </c>
    </row>
    <row r="23" spans="2:22" x14ac:dyDescent="0.2">
      <c r="C23" s="12"/>
    </row>
  </sheetData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3" sqref="V23"/>
    </sheetView>
  </sheetViews>
  <sheetFormatPr baseColWidth="10" defaultRowHeight="12.75" x14ac:dyDescent="0.2"/>
  <cols>
    <col min="1" max="1" width="25.85546875" customWidth="1"/>
    <col min="3" max="16" width="17.7109375" customWidth="1"/>
    <col min="17" max="17" width="18.5703125" bestFit="1" customWidth="1"/>
    <col min="18" max="19" width="18.5703125" customWidth="1"/>
  </cols>
  <sheetData>
    <row r="1" spans="1:22" x14ac:dyDescent="0.2">
      <c r="A1" s="17" t="s">
        <v>31</v>
      </c>
    </row>
    <row r="2" spans="1:22" x14ac:dyDescent="0.2">
      <c r="A2" s="8" t="s">
        <v>20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12">
        <v>574</v>
      </c>
      <c r="D6" s="12">
        <v>1344</v>
      </c>
      <c r="E6" s="12">
        <v>161</v>
      </c>
      <c r="F6" s="12">
        <v>5205</v>
      </c>
      <c r="G6" s="12">
        <v>94</v>
      </c>
      <c r="H6" s="12">
        <v>32</v>
      </c>
      <c r="I6" s="12">
        <v>35</v>
      </c>
      <c r="J6" s="12">
        <v>6601</v>
      </c>
      <c r="K6" s="12">
        <v>6226</v>
      </c>
      <c r="L6" s="12">
        <v>14414</v>
      </c>
      <c r="M6" s="12">
        <v>43</v>
      </c>
      <c r="N6" s="12">
        <v>669</v>
      </c>
      <c r="O6" s="12">
        <v>7</v>
      </c>
      <c r="P6" s="12">
        <v>6718</v>
      </c>
      <c r="Q6" s="12">
        <f>SUM(C6:P6)</f>
        <v>42123</v>
      </c>
      <c r="R6" s="15">
        <v>100</v>
      </c>
      <c r="S6" s="15">
        <v>614</v>
      </c>
      <c r="T6" s="12">
        <v>73419</v>
      </c>
      <c r="U6" s="12">
        <v>128896</v>
      </c>
      <c r="V6" s="12">
        <v>923879</v>
      </c>
    </row>
    <row r="7" spans="1:22" x14ac:dyDescent="0.2">
      <c r="B7" s="1">
        <v>2001</v>
      </c>
      <c r="C7" s="12">
        <v>745</v>
      </c>
      <c r="D7" s="12">
        <v>823</v>
      </c>
      <c r="E7" s="12">
        <v>172</v>
      </c>
      <c r="F7" s="12">
        <v>6098</v>
      </c>
      <c r="G7" s="12">
        <v>155</v>
      </c>
      <c r="H7" s="12">
        <v>42</v>
      </c>
      <c r="I7" s="12">
        <v>54</v>
      </c>
      <c r="J7" s="12">
        <v>8288</v>
      </c>
      <c r="K7" s="12">
        <v>8351</v>
      </c>
      <c r="L7" s="12">
        <v>15883</v>
      </c>
      <c r="M7" s="12">
        <v>49</v>
      </c>
      <c r="N7" s="12">
        <v>869</v>
      </c>
      <c r="O7" s="12">
        <v>8</v>
      </c>
      <c r="P7" s="12">
        <v>7834</v>
      </c>
      <c r="Q7" s="12">
        <f t="shared" ref="Q7:Q21" si="0">SUM(C7:P7)</f>
        <v>49371</v>
      </c>
      <c r="R7" s="15">
        <v>131</v>
      </c>
      <c r="S7" s="15">
        <v>774</v>
      </c>
      <c r="T7" s="12">
        <v>85480</v>
      </c>
      <c r="U7" s="12">
        <v>164120</v>
      </c>
      <c r="V7" s="12">
        <v>1370657</v>
      </c>
    </row>
    <row r="8" spans="1:22" x14ac:dyDescent="0.2">
      <c r="B8" s="1">
        <v>2002</v>
      </c>
      <c r="C8" s="12">
        <v>1008</v>
      </c>
      <c r="D8" s="12">
        <v>1156</v>
      </c>
      <c r="E8" s="12">
        <v>194</v>
      </c>
      <c r="F8" s="12">
        <v>7363</v>
      </c>
      <c r="G8" s="12">
        <v>252</v>
      </c>
      <c r="H8" s="12">
        <v>55</v>
      </c>
      <c r="I8" s="12">
        <v>62</v>
      </c>
      <c r="J8" s="12">
        <v>10628</v>
      </c>
      <c r="K8" s="12">
        <v>11722</v>
      </c>
      <c r="L8" s="12">
        <v>17472</v>
      </c>
      <c r="M8" s="12">
        <v>73</v>
      </c>
      <c r="N8" s="12">
        <v>1158</v>
      </c>
      <c r="O8" s="12">
        <v>7</v>
      </c>
      <c r="P8" s="12">
        <v>9477</v>
      </c>
      <c r="Q8" s="12">
        <f t="shared" si="0"/>
        <v>60627</v>
      </c>
      <c r="R8" s="15">
        <v>177</v>
      </c>
      <c r="S8" s="15">
        <v>1060</v>
      </c>
      <c r="T8" s="12">
        <v>104128</v>
      </c>
      <c r="U8" s="12">
        <v>212143</v>
      </c>
      <c r="V8" s="12">
        <v>1977946</v>
      </c>
    </row>
    <row r="9" spans="1:22" x14ac:dyDescent="0.2">
      <c r="B9" s="1">
        <v>2003</v>
      </c>
      <c r="C9" s="12">
        <v>1395</v>
      </c>
      <c r="D9" s="12">
        <v>1843</v>
      </c>
      <c r="E9" s="12">
        <v>237</v>
      </c>
      <c r="F9" s="12">
        <v>10115</v>
      </c>
      <c r="G9" s="12">
        <v>483</v>
      </c>
      <c r="H9" s="12">
        <v>76</v>
      </c>
      <c r="I9" s="12">
        <v>103</v>
      </c>
      <c r="J9" s="12">
        <v>14191</v>
      </c>
      <c r="K9" s="12">
        <v>18379</v>
      </c>
      <c r="L9" s="12">
        <v>19802</v>
      </c>
      <c r="M9" s="12">
        <v>196</v>
      </c>
      <c r="N9" s="12">
        <v>1661</v>
      </c>
      <c r="O9" s="12">
        <v>13</v>
      </c>
      <c r="P9" s="12">
        <v>12106</v>
      </c>
      <c r="Q9" s="12">
        <f t="shared" si="0"/>
        <v>80600</v>
      </c>
      <c r="R9" s="15">
        <v>413</v>
      </c>
      <c r="S9" s="15">
        <v>1634</v>
      </c>
      <c r="T9" s="12">
        <v>130146</v>
      </c>
      <c r="U9" s="12">
        <v>282901</v>
      </c>
      <c r="V9" s="12">
        <v>2664168</v>
      </c>
    </row>
    <row r="10" spans="1:22" x14ac:dyDescent="0.2">
      <c r="B10" s="1">
        <v>2004</v>
      </c>
      <c r="C10" s="12">
        <v>1704</v>
      </c>
      <c r="D10" s="12">
        <v>2309</v>
      </c>
      <c r="E10" s="12">
        <v>258</v>
      </c>
      <c r="F10" s="12">
        <v>10248</v>
      </c>
      <c r="G10" s="12">
        <v>746</v>
      </c>
      <c r="H10" s="12">
        <v>126</v>
      </c>
      <c r="I10" s="12">
        <v>141</v>
      </c>
      <c r="J10" s="12">
        <v>15639</v>
      </c>
      <c r="K10" s="12">
        <v>21685</v>
      </c>
      <c r="L10" s="12">
        <v>19081</v>
      </c>
      <c r="M10" s="12">
        <v>257</v>
      </c>
      <c r="N10" s="12">
        <v>1935</v>
      </c>
      <c r="O10" s="12">
        <v>18</v>
      </c>
      <c r="P10" s="12">
        <v>12598</v>
      </c>
      <c r="Q10" s="12">
        <f t="shared" si="0"/>
        <v>86745</v>
      </c>
      <c r="R10" s="15">
        <v>565</v>
      </c>
      <c r="S10" s="15">
        <v>1895</v>
      </c>
      <c r="T10" s="12">
        <v>144462</v>
      </c>
      <c r="U10" s="12">
        <v>321570</v>
      </c>
      <c r="V10" s="12">
        <v>3034326</v>
      </c>
    </row>
    <row r="11" spans="1:22" x14ac:dyDescent="0.2">
      <c r="B11" s="1">
        <v>2005</v>
      </c>
      <c r="C11" s="12">
        <v>2251</v>
      </c>
      <c r="D11" s="12">
        <v>2976</v>
      </c>
      <c r="E11" s="12">
        <v>365</v>
      </c>
      <c r="F11" s="12">
        <v>12274</v>
      </c>
      <c r="G11" s="12">
        <v>1100</v>
      </c>
      <c r="H11" s="12">
        <v>176</v>
      </c>
      <c r="I11" s="12">
        <v>221</v>
      </c>
      <c r="J11" s="12">
        <v>18596</v>
      </c>
      <c r="K11" s="12">
        <v>29717</v>
      </c>
      <c r="L11" s="12">
        <v>21443</v>
      </c>
      <c r="M11" s="12">
        <v>412</v>
      </c>
      <c r="N11" s="12">
        <v>2370</v>
      </c>
      <c r="O11" s="12">
        <v>39</v>
      </c>
      <c r="P11" s="12">
        <v>14214</v>
      </c>
      <c r="Q11" s="12">
        <f t="shared" si="0"/>
        <v>106154</v>
      </c>
      <c r="R11" s="15">
        <v>773</v>
      </c>
      <c r="S11" s="15">
        <v>2760</v>
      </c>
      <c r="T11" s="12">
        <v>181589</v>
      </c>
      <c r="U11" s="12">
        <v>420207</v>
      </c>
      <c r="V11" s="12">
        <v>3730610</v>
      </c>
    </row>
    <row r="12" spans="1:22" x14ac:dyDescent="0.2">
      <c r="B12" s="1">
        <v>2006</v>
      </c>
      <c r="C12" s="12">
        <v>2818</v>
      </c>
      <c r="D12" s="12">
        <v>3823</v>
      </c>
      <c r="E12" s="12">
        <v>434</v>
      </c>
      <c r="F12" s="12">
        <v>14726</v>
      </c>
      <c r="G12" s="12">
        <v>1360</v>
      </c>
      <c r="H12" s="12">
        <v>207</v>
      </c>
      <c r="I12" s="12">
        <v>312</v>
      </c>
      <c r="J12" s="12">
        <v>19505</v>
      </c>
      <c r="K12" s="12">
        <v>30723</v>
      </c>
      <c r="L12" s="12">
        <v>23665</v>
      </c>
      <c r="M12" s="12">
        <v>579</v>
      </c>
      <c r="N12" s="12">
        <v>2817</v>
      </c>
      <c r="O12" s="12">
        <v>41</v>
      </c>
      <c r="P12" s="12">
        <v>15775</v>
      </c>
      <c r="Q12" s="12">
        <f t="shared" si="0"/>
        <v>116785</v>
      </c>
      <c r="R12" s="15">
        <v>1032</v>
      </c>
      <c r="S12" s="15">
        <v>3235</v>
      </c>
      <c r="T12" s="12">
        <v>203977</v>
      </c>
      <c r="U12" s="12">
        <v>488928</v>
      </c>
      <c r="V12" s="12">
        <v>4144166</v>
      </c>
    </row>
    <row r="13" spans="1:22" x14ac:dyDescent="0.2">
      <c r="B13" s="1">
        <v>2007</v>
      </c>
      <c r="C13" s="12">
        <v>3012</v>
      </c>
      <c r="D13" s="12">
        <v>4308</v>
      </c>
      <c r="E13" s="12">
        <v>463</v>
      </c>
      <c r="F13" s="12">
        <v>15040</v>
      </c>
      <c r="G13" s="12">
        <v>1598</v>
      </c>
      <c r="H13" s="12">
        <v>244</v>
      </c>
      <c r="I13" s="12">
        <v>390</v>
      </c>
      <c r="J13" s="12">
        <v>20883</v>
      </c>
      <c r="K13" s="12">
        <v>34481</v>
      </c>
      <c r="L13" s="12">
        <v>24705</v>
      </c>
      <c r="M13" s="12">
        <v>620</v>
      </c>
      <c r="N13" s="12">
        <v>3060</v>
      </c>
      <c r="O13" s="12">
        <v>33</v>
      </c>
      <c r="P13" s="12">
        <v>15437</v>
      </c>
      <c r="Q13" s="12">
        <f t="shared" si="0"/>
        <v>124274</v>
      </c>
      <c r="R13" s="15">
        <v>1152</v>
      </c>
      <c r="S13" s="15">
        <v>3418</v>
      </c>
      <c r="T13" s="12">
        <v>219955</v>
      </c>
      <c r="U13" s="12">
        <v>531827</v>
      </c>
      <c r="V13" s="12">
        <v>4519554</v>
      </c>
    </row>
    <row r="14" spans="1:22" x14ac:dyDescent="0.2">
      <c r="B14" s="1">
        <v>2008</v>
      </c>
      <c r="C14" s="12">
        <v>3278</v>
      </c>
      <c r="D14" s="12">
        <v>5030</v>
      </c>
      <c r="E14" s="12">
        <v>473</v>
      </c>
      <c r="F14" s="12">
        <v>17345</v>
      </c>
      <c r="G14" s="12">
        <v>1900</v>
      </c>
      <c r="H14" s="12">
        <v>276</v>
      </c>
      <c r="I14" s="12">
        <v>457</v>
      </c>
      <c r="J14" s="12">
        <v>23406</v>
      </c>
      <c r="K14" s="12">
        <v>40495</v>
      </c>
      <c r="L14" s="12">
        <v>28353</v>
      </c>
      <c r="M14" s="12">
        <v>756</v>
      </c>
      <c r="N14" s="12">
        <v>3355</v>
      </c>
      <c r="O14" s="12">
        <v>41</v>
      </c>
      <c r="P14" s="12">
        <v>16827</v>
      </c>
      <c r="Q14" s="12">
        <f t="shared" si="0"/>
        <v>141992</v>
      </c>
      <c r="R14" s="15">
        <v>1301</v>
      </c>
      <c r="S14" s="15">
        <v>3938</v>
      </c>
      <c r="T14" s="12">
        <v>250432</v>
      </c>
      <c r="U14" s="12">
        <v>623279</v>
      </c>
      <c r="V14" s="12">
        <v>5268762</v>
      </c>
    </row>
    <row r="15" spans="1:22" x14ac:dyDescent="0.2">
      <c r="B15" s="1">
        <v>2009</v>
      </c>
      <c r="C15" s="12">
        <v>3518</v>
      </c>
      <c r="D15" s="12">
        <v>5365</v>
      </c>
      <c r="E15" s="12">
        <v>498</v>
      </c>
      <c r="F15" s="12">
        <v>19061</v>
      </c>
      <c r="G15" s="12">
        <v>2010</v>
      </c>
      <c r="H15" s="12">
        <v>308</v>
      </c>
      <c r="I15" s="12">
        <v>453</v>
      </c>
      <c r="J15" s="12">
        <v>25259</v>
      </c>
      <c r="K15" s="12">
        <v>43253</v>
      </c>
      <c r="L15" s="12">
        <v>30011</v>
      </c>
      <c r="M15" s="12">
        <v>779</v>
      </c>
      <c r="N15" s="12">
        <v>3474</v>
      </c>
      <c r="O15" s="12">
        <v>45</v>
      </c>
      <c r="P15" s="12">
        <v>17633</v>
      </c>
      <c r="Q15" s="12">
        <f t="shared" si="0"/>
        <v>151667</v>
      </c>
      <c r="R15" s="15">
        <v>1354</v>
      </c>
      <c r="S15" s="15">
        <v>4183</v>
      </c>
      <c r="T15" s="12">
        <v>267824</v>
      </c>
      <c r="U15" s="12">
        <v>675180</v>
      </c>
      <c r="V15" s="12">
        <v>5648671</v>
      </c>
    </row>
    <row r="16" spans="1:22" x14ac:dyDescent="0.2">
      <c r="B16" s="1">
        <v>2010</v>
      </c>
      <c r="C16" s="12">
        <v>3495</v>
      </c>
      <c r="D16" s="12">
        <v>5546</v>
      </c>
      <c r="E16" s="12">
        <v>493</v>
      </c>
      <c r="F16" s="12">
        <v>19969</v>
      </c>
      <c r="G16" s="12">
        <v>2076</v>
      </c>
      <c r="H16" s="12">
        <v>311</v>
      </c>
      <c r="I16" s="12">
        <v>472</v>
      </c>
      <c r="J16" s="12">
        <v>24850</v>
      </c>
      <c r="K16" s="12">
        <v>45394</v>
      </c>
      <c r="L16" s="12">
        <v>31153</v>
      </c>
      <c r="M16" s="12">
        <v>851</v>
      </c>
      <c r="N16" s="12">
        <v>3625</v>
      </c>
      <c r="O16" s="12">
        <v>44</v>
      </c>
      <c r="P16" s="12">
        <v>17923</v>
      </c>
      <c r="Q16" s="12">
        <f t="shared" si="0"/>
        <v>156202</v>
      </c>
      <c r="R16" s="15">
        <v>1393</v>
      </c>
      <c r="S16" s="15">
        <v>4314</v>
      </c>
      <c r="T16" s="12">
        <v>275027</v>
      </c>
      <c r="U16" s="12">
        <v>704056</v>
      </c>
      <c r="V16" s="12">
        <v>5747734</v>
      </c>
    </row>
    <row r="17" spans="2:22" x14ac:dyDescent="0.2">
      <c r="B17" s="1">
        <v>2011</v>
      </c>
      <c r="C17" s="12">
        <v>3501</v>
      </c>
      <c r="D17" s="12">
        <v>5528</v>
      </c>
      <c r="E17" s="12">
        <v>499</v>
      </c>
      <c r="F17" s="12">
        <v>20815</v>
      </c>
      <c r="G17" s="12">
        <v>2169</v>
      </c>
      <c r="H17" s="12">
        <v>328</v>
      </c>
      <c r="I17" s="12">
        <v>495</v>
      </c>
      <c r="J17" s="12">
        <v>26327</v>
      </c>
      <c r="K17" s="12">
        <v>47925</v>
      </c>
      <c r="L17" s="12">
        <v>32743</v>
      </c>
      <c r="M17" s="12">
        <v>888</v>
      </c>
      <c r="N17" s="12">
        <v>3099</v>
      </c>
      <c r="O17" s="12">
        <v>45</v>
      </c>
      <c r="P17" s="12">
        <v>17756</v>
      </c>
      <c r="Q17" s="12">
        <f t="shared" si="0"/>
        <v>162118</v>
      </c>
      <c r="R17" s="12">
        <v>1408</v>
      </c>
      <c r="S17" s="12">
        <v>4421</v>
      </c>
      <c r="T17" s="12">
        <v>283498</v>
      </c>
      <c r="U17" s="12">
        <v>730155</v>
      </c>
      <c r="V17" s="12">
        <v>5751487</v>
      </c>
    </row>
    <row r="18" spans="2:22" x14ac:dyDescent="0.2">
      <c r="B18" s="1">
        <v>2012</v>
      </c>
      <c r="C18" s="12">
        <v>3492</v>
      </c>
      <c r="D18" s="12">
        <v>5753</v>
      </c>
      <c r="E18" s="12">
        <v>505</v>
      </c>
      <c r="F18" s="12">
        <v>21408</v>
      </c>
      <c r="G18" s="12">
        <v>2271</v>
      </c>
      <c r="H18" s="12">
        <v>368</v>
      </c>
      <c r="I18" s="12">
        <v>469</v>
      </c>
      <c r="J18" s="12">
        <v>27643</v>
      </c>
      <c r="K18" s="12">
        <v>48966</v>
      </c>
      <c r="L18" s="12">
        <v>34246</v>
      </c>
      <c r="M18" s="12">
        <v>895</v>
      </c>
      <c r="N18" s="12">
        <v>3025</v>
      </c>
      <c r="O18" s="12">
        <v>42</v>
      </c>
      <c r="P18" s="12">
        <v>17625</v>
      </c>
      <c r="Q18" s="12">
        <f t="shared" si="0"/>
        <v>166708</v>
      </c>
      <c r="R18" s="12">
        <v>1419</v>
      </c>
      <c r="S18" s="12">
        <v>4658</v>
      </c>
      <c r="T18" s="12">
        <v>292257</v>
      </c>
      <c r="U18" s="12">
        <v>747110</v>
      </c>
      <c r="V18" s="12">
        <v>5736258</v>
      </c>
    </row>
    <row r="19" spans="2:22" x14ac:dyDescent="0.2">
      <c r="B19" s="1">
        <v>2013</v>
      </c>
      <c r="C19" s="12">
        <v>3446</v>
      </c>
      <c r="D19" s="12">
        <v>5916</v>
      </c>
      <c r="E19" s="12">
        <v>522</v>
      </c>
      <c r="F19" s="12">
        <v>22717</v>
      </c>
      <c r="G19" s="12">
        <v>2270</v>
      </c>
      <c r="H19" s="12">
        <v>331</v>
      </c>
      <c r="I19" s="12">
        <v>474</v>
      </c>
      <c r="J19" s="12">
        <v>28499</v>
      </c>
      <c r="K19" s="12">
        <v>50394</v>
      </c>
      <c r="L19" s="12">
        <v>36303</v>
      </c>
      <c r="M19" s="12">
        <v>853</v>
      </c>
      <c r="N19" s="12">
        <v>2898</v>
      </c>
      <c r="O19" s="12">
        <v>41</v>
      </c>
      <c r="P19" s="12">
        <v>17595</v>
      </c>
      <c r="Q19" s="12">
        <f t="shared" si="0"/>
        <v>172259</v>
      </c>
      <c r="R19" s="12">
        <v>1365</v>
      </c>
      <c r="S19" s="12">
        <v>4915</v>
      </c>
      <c r="T19" s="12">
        <v>296337</v>
      </c>
      <c r="U19" s="12">
        <v>729725</v>
      </c>
      <c r="V19" s="12">
        <v>5546238</v>
      </c>
    </row>
    <row r="20" spans="2:22" x14ac:dyDescent="0.2">
      <c r="B20" s="1">
        <v>2014</v>
      </c>
      <c r="C20" s="12">
        <v>3016</v>
      </c>
      <c r="D20" s="12">
        <v>5545</v>
      </c>
      <c r="E20" s="12">
        <v>289</v>
      </c>
      <c r="F20" s="12">
        <v>19168</v>
      </c>
      <c r="G20" s="12">
        <v>1814</v>
      </c>
      <c r="H20" s="12">
        <v>265</v>
      </c>
      <c r="I20" s="12">
        <v>370</v>
      </c>
      <c r="J20" s="12">
        <v>26073</v>
      </c>
      <c r="K20" s="12">
        <v>46030</v>
      </c>
      <c r="L20" s="12">
        <v>26990</v>
      </c>
      <c r="M20" s="12">
        <v>721</v>
      </c>
      <c r="N20" s="12">
        <v>2769</v>
      </c>
      <c r="O20" s="12">
        <v>31</v>
      </c>
      <c r="P20" s="12">
        <v>14905</v>
      </c>
      <c r="Q20" s="12">
        <f t="shared" si="0"/>
        <v>147986</v>
      </c>
      <c r="R20" s="12">
        <v>1141</v>
      </c>
      <c r="S20" s="12">
        <v>3818</v>
      </c>
      <c r="T20" s="12">
        <v>253408</v>
      </c>
      <c r="U20" s="12">
        <v>661520</v>
      </c>
      <c r="V20" s="12">
        <v>5023487</v>
      </c>
    </row>
    <row r="21" spans="2:22" x14ac:dyDescent="0.2">
      <c r="B21" s="1">
        <v>2015</v>
      </c>
      <c r="C21" s="12">
        <v>2968</v>
      </c>
      <c r="D21" s="12">
        <v>5535</v>
      </c>
      <c r="E21" s="12">
        <v>273</v>
      </c>
      <c r="F21" s="12">
        <v>17962</v>
      </c>
      <c r="G21" s="12">
        <v>1595</v>
      </c>
      <c r="H21" s="12">
        <v>237</v>
      </c>
      <c r="I21" s="12">
        <v>367</v>
      </c>
      <c r="J21" s="12">
        <v>26865</v>
      </c>
      <c r="K21" s="12">
        <v>44465</v>
      </c>
      <c r="L21" s="12">
        <v>27540</v>
      </c>
      <c r="M21" s="12">
        <v>694</v>
      </c>
      <c r="N21" s="12">
        <v>2754</v>
      </c>
      <c r="O21" s="12">
        <v>29</v>
      </c>
      <c r="P21" s="12">
        <v>14215</v>
      </c>
      <c r="Q21" s="12">
        <f t="shared" si="0"/>
        <v>145499</v>
      </c>
      <c r="R21" s="12">
        <v>1124</v>
      </c>
      <c r="S21" s="12">
        <v>3708</v>
      </c>
      <c r="T21" s="12">
        <v>247903</v>
      </c>
      <c r="U21" s="12">
        <v>636205</v>
      </c>
      <c r="V21" s="12">
        <v>4729644</v>
      </c>
    </row>
  </sheetData>
  <phoneticPr fontId="3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xSplit="2" ySplit="5" topLeftCell="O6" activePane="bottomRight" state="frozen"/>
      <selection pane="topRight" activeCell="B1" sqref="B1"/>
      <selection pane="bottomLeft" activeCell="A6" sqref="A6"/>
      <selection pane="bottomRight" activeCell="V23" sqref="V23"/>
    </sheetView>
  </sheetViews>
  <sheetFormatPr baseColWidth="10" defaultRowHeight="12.75" x14ac:dyDescent="0.2"/>
  <cols>
    <col min="1" max="1" width="26.85546875" customWidth="1"/>
    <col min="3" max="16" width="17.7109375" customWidth="1"/>
    <col min="17" max="17" width="18.5703125" bestFit="1" customWidth="1"/>
    <col min="18" max="19" width="18.5703125" customWidth="1"/>
  </cols>
  <sheetData>
    <row r="1" spans="1:22" x14ac:dyDescent="0.2">
      <c r="A1" s="17" t="s">
        <v>40</v>
      </c>
    </row>
    <row r="2" spans="1:22" ht="38.25" x14ac:dyDescent="0.2">
      <c r="A2" s="17" t="s">
        <v>56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3</v>
      </c>
      <c r="D5" s="5" t="s">
        <v>4</v>
      </c>
      <c r="E5" s="5" t="s">
        <v>5</v>
      </c>
      <c r="F5" s="5" t="s">
        <v>7</v>
      </c>
      <c r="G5" s="5" t="s">
        <v>8</v>
      </c>
      <c r="H5" s="5" t="s">
        <v>9</v>
      </c>
      <c r="I5" s="5" t="s">
        <v>11</v>
      </c>
      <c r="J5" s="5" t="s">
        <v>33</v>
      </c>
      <c r="K5" s="5" t="s">
        <v>12</v>
      </c>
      <c r="L5" s="5" t="s">
        <v>34</v>
      </c>
      <c r="M5" s="5" t="s">
        <v>13</v>
      </c>
      <c r="N5" s="5" t="s">
        <v>14</v>
      </c>
      <c r="O5" s="5" t="s">
        <v>15</v>
      </c>
      <c r="P5" s="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 t="s">
        <v>2</v>
      </c>
    </row>
    <row r="6" spans="1:22" x14ac:dyDescent="0.2">
      <c r="B6" s="1">
        <v>2000</v>
      </c>
      <c r="C6" s="3">
        <f>'Población Extranjera'!C6/'Población Total'!C6*100</f>
        <v>2.6513926740265137</v>
      </c>
      <c r="D6" s="3">
        <f>'Población Extranjera'!D6/'Población Total'!D6*100</f>
        <v>7.8961283120850716</v>
      </c>
      <c r="E6" s="3">
        <f>'Población Extranjera'!E6/'Población Total'!E6*100</f>
        <v>3.9538310412573678</v>
      </c>
      <c r="F6" s="3">
        <f>'Población Extranjera'!F6/'Población Total'!F6*100</f>
        <v>16.283944437492178</v>
      </c>
      <c r="G6" s="3">
        <f>'Población Extranjera'!G6/'Población Total'!G6*100</f>
        <v>0.71276918410676382</v>
      </c>
      <c r="H6" s="3">
        <f>'Población Extranjera'!H6/'Población Total'!H6*100</f>
        <v>1.0656010656010655</v>
      </c>
      <c r="I6" s="3">
        <f>'Población Extranjera'!I6/'Población Total'!I6*100</f>
        <v>1.1203585147247119</v>
      </c>
      <c r="J6" s="3">
        <f>'Población Extranjera'!J6/'Población Total'!J6*100</f>
        <v>13.776766707016739</v>
      </c>
      <c r="K6" s="3">
        <f>'Población Extranjera'!K6/'Población Total'!K6*100</f>
        <v>1.1712584538109168</v>
      </c>
      <c r="L6" s="3">
        <f>'Población Extranjera'!L6/'Población Total'!L6*100</f>
        <v>34.39110517274289</v>
      </c>
      <c r="M6" s="3">
        <f>'Población Extranjera'!M6/'Población Total'!M6*100</f>
        <v>0.65072639225181605</v>
      </c>
      <c r="N6" s="3">
        <f>'Población Extranjera'!N6/'Población Total'!N6*100</f>
        <v>2.9050327847496638</v>
      </c>
      <c r="O6" s="3">
        <f>'Población Extranjera'!O6/'Población Total'!O6*100</f>
        <v>1.1363636363636365</v>
      </c>
      <c r="P6" s="3">
        <f>'Población Extranjera'!P6/'Población Total'!P6*100</f>
        <v>16.273830575809693</v>
      </c>
      <c r="Q6" s="3">
        <f>'Población Extranjera'!Q6/'Población Total'!Q6*100</f>
        <v>5.3527179755663035</v>
      </c>
      <c r="R6" s="3">
        <f>'Población Extranjera'!R6/'Población Total'!R6*100</f>
        <v>0.79942441442161649</v>
      </c>
      <c r="S6" s="3">
        <f>'Población Extranjera'!S6/'Población Total'!S6*100</f>
        <v>3.4363107230803673</v>
      </c>
      <c r="T6" s="3">
        <f>'Población Extranjera'!T6/'Población Total'!T6*100</f>
        <v>5.7410128310491215</v>
      </c>
      <c r="U6" s="3">
        <f>'Población Extranjera'!U6/'Población Total'!U6*100</f>
        <v>1.7560638534985855</v>
      </c>
      <c r="V6" s="3">
        <f>'Población Extranjera'!V6/'Población Total'!V6*100</f>
        <v>2.2811947697698947</v>
      </c>
    </row>
    <row r="7" spans="1:22" x14ac:dyDescent="0.2">
      <c r="B7" s="1">
        <v>2001</v>
      </c>
      <c r="C7" s="3">
        <f>'Población Extranjera'!C7/'Población Total'!C7*100</f>
        <v>3.2886024543127044</v>
      </c>
      <c r="D7" s="3">
        <f>'Población Extranjera'!D7/'Población Total'!D7*100</f>
        <v>4.7060841720036599</v>
      </c>
      <c r="E7" s="3">
        <f>'Población Extranjera'!E7/'Población Total'!E7*100</f>
        <v>4.2022966039579774</v>
      </c>
      <c r="F7" s="3">
        <f>'Población Extranjera'!F7/'Población Total'!F7*100</f>
        <v>18.172065440891615</v>
      </c>
      <c r="G7" s="3">
        <f>'Población Extranjera'!G7/'Población Total'!G7*100</f>
        <v>1.1495957872876956</v>
      </c>
      <c r="H7" s="3">
        <f>'Población Extranjera'!H7/'Población Total'!H7*100</f>
        <v>1.3925729442970822</v>
      </c>
      <c r="I7" s="3">
        <f>'Población Extranjera'!I7/'Población Total'!I7*100</f>
        <v>1.7164653528289893</v>
      </c>
      <c r="J7" s="3">
        <f>'Población Extranjera'!J7/'Población Total'!J7*100</f>
        <v>16.489266458428663</v>
      </c>
      <c r="K7" s="3">
        <f>'Población Extranjera'!K7/'Población Total'!K7*100</f>
        <v>1.5632516983117031</v>
      </c>
      <c r="L7" s="3">
        <f>'Población Extranjera'!L7/'Población Total'!L7*100</f>
        <v>35.499877070248765</v>
      </c>
      <c r="M7" s="3">
        <f>'Población Extranjera'!M7/'Población Total'!M7*100</f>
        <v>0.74321249810404977</v>
      </c>
      <c r="N7" s="3">
        <f>'Población Extranjera'!N7/'Población Total'!N7*100</f>
        <v>3.5873513870541616</v>
      </c>
      <c r="O7" s="3">
        <f>'Población Extranjera'!O7/'Población Total'!O7*100</f>
        <v>1.2944983818770228</v>
      </c>
      <c r="P7" s="3">
        <f>'Población Extranjera'!P7/'Población Total'!P7*100</f>
        <v>17.96253410680302</v>
      </c>
      <c r="Q7" s="3">
        <f>'Población Extranjera'!Q7/'Población Total'!Q7*100</f>
        <v>6.1583193629505448</v>
      </c>
      <c r="R7" s="3">
        <f>'Población Extranjera'!R7/'Población Total'!R7*100</f>
        <v>1.0504370138721835</v>
      </c>
      <c r="S7" s="3">
        <f>'Población Extranjera'!S7/'Población Total'!S7*100</f>
        <v>4.3004778308700971</v>
      </c>
      <c r="T7" s="3">
        <f>'Población Extranjera'!T7/'Población Total'!T7*100</f>
        <v>6.5640742105909808</v>
      </c>
      <c r="U7" s="3">
        <f>'Población Extranjera'!U7/'Población Total'!U7*100</f>
        <v>2.2166492345725968</v>
      </c>
      <c r="V7" s="3">
        <f>'Población Extranjera'!V7/'Población Total'!V7*100</f>
        <v>3.3335657603868079</v>
      </c>
    </row>
    <row r="8" spans="1:22" x14ac:dyDescent="0.2">
      <c r="B8" s="1">
        <v>2002</v>
      </c>
      <c r="C8" s="3">
        <f>'Población Extranjera'!C8/'Población Total'!C8*100</f>
        <v>4.2399259695465634</v>
      </c>
      <c r="D8" s="3">
        <f>'Población Extranjera'!D8/'Población Total'!D8*100</f>
        <v>6.4433420656596612</v>
      </c>
      <c r="E8" s="3">
        <f>'Población Extranjera'!E8/'Población Total'!E8*100</f>
        <v>4.7224926971762411</v>
      </c>
      <c r="F8" s="3">
        <f>'Población Extranjera'!F8/'Población Total'!F8*100</f>
        <v>20.483503032326269</v>
      </c>
      <c r="G8" s="3">
        <f>'Población Extranjera'!G8/'Población Total'!G8*100</f>
        <v>1.8129496402877698</v>
      </c>
      <c r="H8" s="3">
        <f>'Población Extranjera'!H8/'Población Total'!H8*100</f>
        <v>1.8462571332661968</v>
      </c>
      <c r="I8" s="3">
        <f>'Población Extranjera'!I8/'Población Total'!I8*100</f>
        <v>1.9764105833598979</v>
      </c>
      <c r="J8" s="3">
        <f>'Población Extranjera'!J8/'Población Total'!J8*100</f>
        <v>19.95119204054815</v>
      </c>
      <c r="K8" s="3">
        <f>'Población Extranjera'!K8/'Población Total'!K8*100</f>
        <v>2.18822220479908</v>
      </c>
      <c r="L8" s="3">
        <f>'Población Extranjera'!L8/'Población Total'!L8*100</f>
        <v>36.732891832229583</v>
      </c>
      <c r="M8" s="3">
        <f>'Población Extranjera'!M8/'Población Total'!M8*100</f>
        <v>1.106060606060606</v>
      </c>
      <c r="N8" s="3">
        <f>'Población Extranjera'!N8/'Población Total'!N8*100</f>
        <v>4.5089946265867145</v>
      </c>
      <c r="O8" s="3">
        <f>'Población Extranjera'!O8/'Población Total'!O8*100</f>
        <v>1.1146496815286624</v>
      </c>
      <c r="P8" s="3">
        <f>'Población Extranjera'!P8/'Población Total'!P8*100</f>
        <v>20.300751879699249</v>
      </c>
      <c r="Q8" s="3">
        <f>'Población Extranjera'!Q8/'Población Total'!Q8*100</f>
        <v>7.4125289308337585</v>
      </c>
      <c r="R8" s="3">
        <f>'Población Extranjera'!R8/'Población Total'!R8*100</f>
        <v>1.411708406444409</v>
      </c>
      <c r="S8" s="3">
        <f>'Población Extranjera'!S8/'Población Total'!S8*100</f>
        <v>5.8066283210079428</v>
      </c>
      <c r="T8" s="3">
        <f>'Población Extranjera'!T8/'Población Total'!T8*100</f>
        <v>7.8291140668115284</v>
      </c>
      <c r="U8" s="3">
        <f>'Población Extranjera'!U8/'Población Total'!U8*100</f>
        <v>2.8367310152716505</v>
      </c>
      <c r="V8" s="3">
        <f>'Población Extranjera'!V8/'Población Total'!V8*100</f>
        <v>4.727643039725141</v>
      </c>
    </row>
    <row r="9" spans="1:22" x14ac:dyDescent="0.2">
      <c r="B9" s="1">
        <v>2003</v>
      </c>
      <c r="C9" s="3">
        <f>'Población Extranjera'!C9/'Población Total'!C9*100</f>
        <v>5.491909767331995</v>
      </c>
      <c r="D9" s="3">
        <f>'Población Extranjera'!D9/'Población Total'!D9*100</f>
        <v>9.8047560780975687</v>
      </c>
      <c r="E9" s="3">
        <f>'Población Extranjera'!E9/'Población Total'!E9*100</f>
        <v>5.5516514406184116</v>
      </c>
      <c r="F9" s="3">
        <f>'Población Extranjera'!F9/'Población Total'!F9*100</f>
        <v>25.247104632587856</v>
      </c>
      <c r="G9" s="3">
        <f>'Población Extranjera'!G9/'Población Total'!G9*100</f>
        <v>3.2672664547114927</v>
      </c>
      <c r="H9" s="3">
        <f>'Población Extranjera'!H9/'Población Total'!H9*100</f>
        <v>2.5832766825288922</v>
      </c>
      <c r="I9" s="3">
        <f>'Población Extranjera'!I9/'Población Total'!I9*100</f>
        <v>3.2522892327123456</v>
      </c>
      <c r="J9" s="3">
        <f>'Población Extranjera'!J9/'Población Total'!J9*100</f>
        <v>24.838534647226645</v>
      </c>
      <c r="K9" s="3">
        <f>'Población Extranjera'!K9/'Población Total'!K9*100</f>
        <v>3.3593185951508397</v>
      </c>
      <c r="L9" s="3">
        <f>'Población Extranjera'!L9/'Población Total'!L9*100</f>
        <v>37.942861522543062</v>
      </c>
      <c r="M9" s="3">
        <f>'Población Extranjera'!M9/'Población Total'!M9*100</f>
        <v>2.8242074927953889</v>
      </c>
      <c r="N9" s="3">
        <f>'Población Extranjera'!N9/'Población Total'!N9*100</f>
        <v>5.930660192094833</v>
      </c>
      <c r="O9" s="3">
        <f>'Población Extranjera'!O9/'Población Total'!O9*100</f>
        <v>2.083333333333333</v>
      </c>
      <c r="P9" s="3">
        <f>'Población Extranjera'!P9/'Población Total'!P9*100</f>
        <v>23.90175521727971</v>
      </c>
      <c r="Q9" s="3">
        <f>'Población Extranjera'!Q9/'Población Total'!Q9*100</f>
        <v>9.4593167228044646</v>
      </c>
      <c r="R9" s="3">
        <f>'Población Extranjera'!R9/'Población Total'!R9*100</f>
        <v>3.2420127168537558</v>
      </c>
      <c r="S9" s="3">
        <f>'Población Extranjera'!S9/'Población Total'!S9*100</f>
        <v>8.5046583042731481</v>
      </c>
      <c r="T9" s="3">
        <f>'Población Extranjera'!T9/'Población Total'!T9*100</f>
        <v>9.4659209100364397</v>
      </c>
      <c r="U9" s="3">
        <f>'Población Extranjera'!U9/'Población Total'!U9*100</f>
        <v>3.7190305366953567</v>
      </c>
      <c r="V9" s="3">
        <f>'Población Extranjera'!V9/'Población Total'!V9*100</f>
        <v>6.2367769470298802</v>
      </c>
    </row>
    <row r="10" spans="1:22" x14ac:dyDescent="0.2">
      <c r="B10" s="1">
        <v>2004</v>
      </c>
      <c r="C10" s="3">
        <f>'Población Extranjera'!C10/'Población Total'!C10*100</f>
        <v>6.3667613211777008</v>
      </c>
      <c r="D10" s="3">
        <f>'Población Extranjera'!D10/'Población Total'!D10*100</f>
        <v>11.948871869178223</v>
      </c>
      <c r="E10" s="3">
        <f>'Población Extranjera'!E10/'Población Total'!E10*100</f>
        <v>6.0791705937794527</v>
      </c>
      <c r="F10" s="3">
        <f>'Población Extranjera'!F10/'Población Total'!F10*100</f>
        <v>24.148738129462497</v>
      </c>
      <c r="G10" s="3">
        <f>'Población Extranjera'!G10/'Población Total'!G10*100</f>
        <v>4.8054625096624584</v>
      </c>
      <c r="H10" s="3">
        <f>'Población Extranjera'!H10/'Población Total'!H10*100</f>
        <v>4.0294211704509113</v>
      </c>
      <c r="I10" s="3">
        <f>'Población Extranjera'!I10/'Población Total'!I10*100</f>
        <v>4.4103847356897088</v>
      </c>
      <c r="J10" s="3">
        <f>'Población Extranjera'!J10/'Población Total'!J10*100</f>
        <v>26.526112251301797</v>
      </c>
      <c r="K10" s="3">
        <f>'Población Extranjera'!K10/'Población Total'!K10*100</f>
        <v>3.959060195606968</v>
      </c>
      <c r="L10" s="3">
        <f>'Población Extranjera'!L10/'Población Total'!L10*100</f>
        <v>36.294295550948206</v>
      </c>
      <c r="M10" s="3">
        <f>'Población Extranjera'!M10/'Población Total'!M10*100</f>
        <v>3.5868806699232376</v>
      </c>
      <c r="N10" s="3">
        <f>'Población Extranjera'!N10/'Población Total'!N10*100</f>
        <v>6.4138685405548745</v>
      </c>
      <c r="O10" s="3">
        <f>'Población Extranjera'!O10/'Población Total'!O10*100</f>
        <v>2.6509572901325478</v>
      </c>
      <c r="P10" s="3">
        <f>'Población Extranjera'!P10/'Población Total'!P10*100</f>
        <v>24.063108836001071</v>
      </c>
      <c r="Q10" s="3">
        <f>'Población Extranjera'!Q10/'Población Total'!Q10*100</f>
        <v>10.037084391578777</v>
      </c>
      <c r="R10" s="3">
        <f>'Población Extranjera'!R10/'Población Total'!R10*100</f>
        <v>4.4009970400373888</v>
      </c>
      <c r="S10" s="3">
        <f>'Población Extranjera'!S10/'Población Total'!S10*100</f>
        <v>9.8211972013475002</v>
      </c>
      <c r="T10" s="3">
        <f>'Población Extranjera'!T10/'Población Total'!T10*100</f>
        <v>10.334030795643544</v>
      </c>
      <c r="U10" s="3">
        <f>'Población Extranjera'!U10/'Población Total'!U10*100</f>
        <v>4.1830145958682632</v>
      </c>
      <c r="V10" s="3">
        <f>'Población Extranjera'!V10/'Población Total'!V10*100</f>
        <v>7.0242793571988722</v>
      </c>
    </row>
    <row r="11" spans="1:22" x14ac:dyDescent="0.2">
      <c r="B11" s="1">
        <v>2005</v>
      </c>
      <c r="C11" s="3">
        <f>'Población Extranjera'!C11/'Población Total'!C11*100</f>
        <v>7.8957522185976359</v>
      </c>
      <c r="D11" s="3">
        <f>'Población Extranjera'!D11/'Población Total'!D11*100</f>
        <v>14.825146956261831</v>
      </c>
      <c r="E11" s="3">
        <f>'Población Extranjera'!E11/'Población Total'!E11*100</f>
        <v>8.4627869232552744</v>
      </c>
      <c r="F11" s="3">
        <f>'Población Extranjera'!F11/'Población Total'!F11*100</f>
        <v>26.865998336470692</v>
      </c>
      <c r="G11" s="3">
        <f>'Población Extranjera'!G11/'Población Total'!G11*100</f>
        <v>6.5899832254972441</v>
      </c>
      <c r="H11" s="3">
        <f>'Población Extranjera'!H11/'Población Total'!H11*100</f>
        <v>5.4320987654320989</v>
      </c>
      <c r="I11" s="3">
        <f>'Población Extranjera'!I11/'Población Total'!I11*100</f>
        <v>6.7234560389412836</v>
      </c>
      <c r="J11" s="3">
        <f>'Población Extranjera'!J11/'Población Total'!J11*100</f>
        <v>29.557339267265359</v>
      </c>
      <c r="K11" s="3">
        <f>'Población Extranjera'!K11/'Población Total'!K11*100</f>
        <v>5.3228894815748893</v>
      </c>
      <c r="L11" s="3">
        <f>'Población Extranjera'!L11/'Población Total'!L11*100</f>
        <v>37.726520989478871</v>
      </c>
      <c r="M11" s="3">
        <f>'Población Extranjera'!M11/'Población Total'!M11*100</f>
        <v>5.4533421575115817</v>
      </c>
      <c r="N11" s="3">
        <f>'Población Extranjera'!N11/'Población Total'!N11*100</f>
        <v>7.4071758969871242</v>
      </c>
      <c r="O11" s="3">
        <f>'Población Extranjera'!O11/'Población Total'!O11*100</f>
        <v>5.5793991416309012</v>
      </c>
      <c r="P11" s="3">
        <f>'Población Extranjera'!P11/'Población Total'!P11*100</f>
        <v>25.620505055967126</v>
      </c>
      <c r="Q11" s="3">
        <f>'Población Extranjera'!Q11/'Población Total'!Q11*100</f>
        <v>11.853233136438245</v>
      </c>
      <c r="R11" s="3">
        <f>'Población Extranjera'!R11/'Población Total'!R11*100</f>
        <v>5.9402136325213251</v>
      </c>
      <c r="S11" s="3">
        <f>'Población Extranjera'!S11/'Población Total'!S11*100</f>
        <v>13.72042155498111</v>
      </c>
      <c r="T11" s="3">
        <f>'Población Extranjera'!T11/'Población Total'!T11*100</f>
        <v>12.49400547265085</v>
      </c>
      <c r="U11" s="3">
        <f>'Población Extranjera'!U11/'Población Total'!U11*100</f>
        <v>5.3530924804571427</v>
      </c>
      <c r="V11" s="3">
        <f>'Población Extranjera'!V11/'Población Total'!V11*100</f>
        <v>8.4577971653102022</v>
      </c>
    </row>
    <row r="12" spans="1:22" x14ac:dyDescent="0.2">
      <c r="B12" s="1">
        <v>2006</v>
      </c>
      <c r="C12" s="3">
        <f>'Población Extranjera'!C12/'Población Total'!C12*100</f>
        <v>9.3061655823783891</v>
      </c>
      <c r="D12" s="3">
        <f>'Población Extranjera'!D12/'Población Total'!D12*100</f>
        <v>18.144280968201233</v>
      </c>
      <c r="E12" s="3">
        <f>'Población Extranjera'!E12/'Población Total'!E12*100</f>
        <v>10.071942446043165</v>
      </c>
      <c r="F12" s="3">
        <f>'Población Extranjera'!F12/'Población Total'!F12*100</f>
        <v>29.277506063859398</v>
      </c>
      <c r="G12" s="3">
        <f>'Población Extranjera'!G12/'Población Total'!G12*100</f>
        <v>7.6879592990390044</v>
      </c>
      <c r="H12" s="3">
        <f>'Población Extranjera'!H12/'Población Total'!H12*100</f>
        <v>6.1533888228299647</v>
      </c>
      <c r="I12" s="3">
        <f>'Población Extranjera'!I12/'Población Total'!I12*100</f>
        <v>9.2198581560283674</v>
      </c>
      <c r="J12" s="3">
        <f>'Población Extranjera'!J12/'Población Total'!J12*100</f>
        <v>30.524734346390396</v>
      </c>
      <c r="K12" s="3">
        <f>'Población Extranjera'!K12/'Población Total'!K12*100</f>
        <v>5.4800751296307197</v>
      </c>
      <c r="L12" s="3">
        <f>'Población Extranjera'!L12/'Población Total'!L12*100</f>
        <v>38.701816932964825</v>
      </c>
      <c r="M12" s="3">
        <f>'Población Extranjera'!M12/'Población Total'!M12*100</f>
        <v>7.4116743471582174</v>
      </c>
      <c r="N12" s="3">
        <f>'Población Extranjera'!N12/'Población Total'!N12*100</f>
        <v>8.3301298163645505</v>
      </c>
      <c r="O12" s="3">
        <f>'Población Extranjera'!O12/'Población Total'!O12*100</f>
        <v>5.7991513437057991</v>
      </c>
      <c r="P12" s="3">
        <f>'Población Extranjera'!P12/'Población Total'!P12*100</f>
        <v>26.881720430107524</v>
      </c>
      <c r="Q12" s="3">
        <f>'Población Extranjera'!Q12/'Población Total'!Q12*100</f>
        <v>12.734273115456245</v>
      </c>
      <c r="R12" s="3">
        <f>'Población Extranjera'!R12/'Población Total'!R12*100</f>
        <v>7.8158133898818534</v>
      </c>
      <c r="S12" s="3">
        <f>'Población Extranjera'!S12/'Población Total'!S12*100</f>
        <v>15.741326456133523</v>
      </c>
      <c r="T12" s="3">
        <f>'Población Extranjera'!T12/'Población Total'!T12*100</f>
        <v>13.677917127957262</v>
      </c>
      <c r="U12" s="3">
        <f>'Población Extranjera'!U12/'Población Total'!U12*100</f>
        <v>6.1302420661230803</v>
      </c>
      <c r="V12" s="3">
        <f>'Población Extranjera'!V12/'Población Total'!V12*100</f>
        <v>9.2692060589907666</v>
      </c>
    </row>
    <row r="13" spans="1:22" x14ac:dyDescent="0.2">
      <c r="B13" s="1">
        <v>2007</v>
      </c>
      <c r="C13" s="3">
        <f>'Población Extranjera'!C13/'Población Total'!C13*100</f>
        <v>9.4467444486262711</v>
      </c>
      <c r="D13" s="3">
        <f>'Población Extranjera'!D13/'Población Total'!D13*100</f>
        <v>19.783247612049966</v>
      </c>
      <c r="E13" s="3">
        <f>'Población Extranjera'!E13/'Población Total'!E13*100</f>
        <v>10.769946499185858</v>
      </c>
      <c r="F13" s="3">
        <f>'Población Extranjera'!F13/'Población Total'!F13*100</f>
        <v>28.802880288028803</v>
      </c>
      <c r="G13" s="3">
        <f>'Población Extranjera'!G13/'Población Total'!G13*100</f>
        <v>8.4707129605088785</v>
      </c>
      <c r="H13" s="3">
        <f>'Población Extranjera'!H13/'Población Total'!H13*100</f>
        <v>7.1324174218064886</v>
      </c>
      <c r="I13" s="3">
        <f>'Población Extranjera'!I13/'Población Total'!I13*100</f>
        <v>11.048158640226628</v>
      </c>
      <c r="J13" s="3">
        <f>'Población Extranjera'!J13/'Población Total'!J13*100</f>
        <v>31.920942816526804</v>
      </c>
      <c r="K13" s="3">
        <f>'Población Extranjera'!K13/'Población Total'!K13*100</f>
        <v>6.143608017817372</v>
      </c>
      <c r="L13" s="3">
        <f>'Población Extranjera'!L13/'Población Total'!L13*100</f>
        <v>38.428633648581382</v>
      </c>
      <c r="M13" s="3">
        <f>'Población Extranjera'!M13/'Población Total'!M13*100</f>
        <v>7.6270143929142584</v>
      </c>
      <c r="N13" s="3">
        <f>'Población Extranjera'!N13/'Población Total'!N13*100</f>
        <v>8.5680685445483551</v>
      </c>
      <c r="O13" s="3">
        <f>'Población Extranjera'!O13/'Población Total'!O13*100</f>
        <v>4.6875</v>
      </c>
      <c r="P13" s="3">
        <f>'Población Extranjera'!P13/'Población Total'!P13*100</f>
        <v>25.724045992334609</v>
      </c>
      <c r="Q13" s="3">
        <f>'Población Extranjera'!Q13/'Población Total'!Q13*100</f>
        <v>13.341162931504613</v>
      </c>
      <c r="R13" s="3">
        <f>'Población Extranjera'!R13/'Población Total'!R13*100</f>
        <v>8.6570977680919814</v>
      </c>
      <c r="S13" s="3">
        <f>'Población Extranjera'!S13/'Población Total'!S13*100</f>
        <v>16.377575467177767</v>
      </c>
      <c r="T13" s="3">
        <f>'Población Extranjera'!T13/'Población Total'!T13*100</f>
        <v>14.494343743060236</v>
      </c>
      <c r="U13" s="3">
        <f>'Población Extranjera'!U13/'Población Total'!U13*100</f>
        <v>6.5987911598554785</v>
      </c>
      <c r="V13" s="3">
        <f>'Población Extranjera'!V13/'Población Total'!V13*100</f>
        <v>9.9988502399861314</v>
      </c>
    </row>
    <row r="14" spans="1:22" x14ac:dyDescent="0.2">
      <c r="B14" s="1">
        <v>2008</v>
      </c>
      <c r="C14" s="3">
        <f>'Población Extranjera'!C14/'Población Total'!C14*100</f>
        <v>9.7655435397860995</v>
      </c>
      <c r="D14" s="3">
        <f>'Población Extranjera'!D14/'Población Total'!D14*100</f>
        <v>22.075927145051569</v>
      </c>
      <c r="E14" s="3">
        <f>'Población Extranjera'!E14/'Población Total'!E14*100</f>
        <v>10.959221501390177</v>
      </c>
      <c r="F14" s="3">
        <f>'Población Extranjera'!F14/'Población Total'!F14*100</f>
        <v>30.995353824160116</v>
      </c>
      <c r="G14" s="3">
        <f>'Población Extranjera'!G14/'Población Total'!G14*100</f>
        <v>9.2973184576238008</v>
      </c>
      <c r="H14" s="3">
        <f>'Población Extranjera'!H14/'Población Total'!H14*100</f>
        <v>7.8654887432316896</v>
      </c>
      <c r="I14" s="3">
        <f>'Población Extranjera'!I14/'Población Total'!I14*100</f>
        <v>12.606896551724137</v>
      </c>
      <c r="J14" s="3">
        <f>'Población Extranjera'!J14/'Población Total'!J14*100</f>
        <v>34.096669871514727</v>
      </c>
      <c r="K14" s="3">
        <f>'Población Extranjera'!K14/'Población Total'!K14*100</f>
        <v>7.1489477391530016</v>
      </c>
      <c r="L14" s="3">
        <f>'Población Extranjera'!L14/'Población Total'!L14*100</f>
        <v>40.252992035435916</v>
      </c>
      <c r="M14" s="3">
        <f>'Población Extranjera'!M14/'Población Total'!M14*100</f>
        <v>8.7378640776699026</v>
      </c>
      <c r="N14" s="3">
        <f>'Población Extranjera'!N14/'Población Total'!N14*100</f>
        <v>9.0321712208911027</v>
      </c>
      <c r="O14" s="3">
        <f>'Población Extranjera'!O14/'Población Total'!O14*100</f>
        <v>5.6629834254143647</v>
      </c>
      <c r="P14" s="3">
        <f>'Población Extranjera'!P14/'Población Total'!P14*100</f>
        <v>26.67691868668453</v>
      </c>
      <c r="Q14" s="3">
        <f>'Población Extranjera'!Q14/'Población Total'!Q14*100</f>
        <v>14.801225026737521</v>
      </c>
      <c r="R14" s="3">
        <f>'Población Extranjera'!R14/'Población Total'!R14*100</f>
        <v>9.6829413515927367</v>
      </c>
      <c r="S14" s="3">
        <f>'Población Extranjera'!S14/'Población Total'!S14*100</f>
        <v>18.329919940420776</v>
      </c>
      <c r="T14" s="3">
        <f>'Población Extranjera'!T14/'Población Total'!T14*100</f>
        <v>16.019845694353023</v>
      </c>
      <c r="U14" s="3">
        <f>'Población Extranjera'!U14/'Población Total'!U14*100</f>
        <v>7.5989061497984691</v>
      </c>
      <c r="V14" s="3">
        <f>'Población Extranjera'!V14/'Población Total'!V14*100</f>
        <v>11.414667702475215</v>
      </c>
    </row>
    <row r="15" spans="1:22" x14ac:dyDescent="0.2">
      <c r="B15" s="1">
        <v>2009</v>
      </c>
      <c r="C15" s="3">
        <f>'Población Extranjera'!C15/'Población Total'!C15*100</f>
        <v>10.018795921854531</v>
      </c>
      <c r="D15" s="3">
        <f>'Población Extranjera'!D15/'Población Total'!D15*100</f>
        <v>23.006990008147863</v>
      </c>
      <c r="E15" s="3">
        <f>'Población Extranjera'!E15/'Población Total'!E15*100</f>
        <v>11.586784550953933</v>
      </c>
      <c r="F15" s="3">
        <f>'Población Extranjera'!F15/'Población Total'!F15*100</f>
        <v>32.386923573588881</v>
      </c>
      <c r="G15" s="3">
        <f>'Población Extranjera'!G15/'Población Total'!G15*100</f>
        <v>9.4308637920517988</v>
      </c>
      <c r="H15" s="3">
        <f>'Población Extranjera'!H15/'Población Total'!H15*100</f>
        <v>8.75</v>
      </c>
      <c r="I15" s="3">
        <f>'Población Extranjera'!I15/'Población Total'!I15*100</f>
        <v>12.510356255178129</v>
      </c>
      <c r="J15" s="3">
        <f>'Población Extranjera'!J15/'Población Total'!J15*100</f>
        <v>35.336168545927649</v>
      </c>
      <c r="K15" s="3">
        <f>'Población Extranjera'!K15/'Población Total'!K15*100</f>
        <v>7.6108779616579119</v>
      </c>
      <c r="L15" s="3">
        <f>'Población Extranjera'!L15/'Población Total'!L15*100</f>
        <v>40.672476181441176</v>
      </c>
      <c r="M15" s="3">
        <f>'Población Extranjera'!M15/'Población Total'!M15*100</f>
        <v>8.8673875924871943</v>
      </c>
      <c r="N15" s="3">
        <f>'Población Extranjera'!N15/'Población Total'!N15*100</f>
        <v>8.9846376661666572</v>
      </c>
      <c r="O15" s="3">
        <f>'Población Extranjera'!O15/'Población Total'!O15*100</f>
        <v>6.2326869806094187</v>
      </c>
      <c r="P15" s="3">
        <f>'Población Extranjera'!P15/'Población Total'!P15*100</f>
        <v>26.941999755531111</v>
      </c>
      <c r="Q15" s="3">
        <f>'Población Extranjera'!Q15/'Población Total'!Q15*100</f>
        <v>15.520028979753059</v>
      </c>
      <c r="R15" s="3">
        <f>'Población Extranjera'!R15/'Población Total'!R15*100</f>
        <v>10.108249346771183</v>
      </c>
      <c r="S15" s="3">
        <f>'Población Extranjera'!S15/'Población Total'!S15*100</f>
        <v>19.130156407207537</v>
      </c>
      <c r="T15" s="3">
        <f>'Población Extranjera'!T15/'Población Total'!T15*100</f>
        <v>16.811837285037427</v>
      </c>
      <c r="U15" s="3">
        <f>'Población Extranjera'!U15/'Población Total'!U15*100</f>
        <v>8.1318350176196983</v>
      </c>
      <c r="V15" s="3">
        <f>'Población Extranjera'!V15/'Población Total'!V15*100</f>
        <v>12.083802510886162</v>
      </c>
    </row>
    <row r="16" spans="1:22" x14ac:dyDescent="0.2">
      <c r="B16" s="1">
        <v>2010</v>
      </c>
      <c r="C16" s="3">
        <f>'Población Extranjera'!C16/'Población Total'!C16*100</f>
        <v>9.7538513060951093</v>
      </c>
      <c r="D16" s="3">
        <f>'Población Extranjera'!D16/'Población Total'!D16*100</f>
        <v>23.425554382259765</v>
      </c>
      <c r="E16" s="3">
        <f>'Población Extranjera'!E16/'Población Total'!E16*100</f>
        <v>11.580925534413906</v>
      </c>
      <c r="F16" s="3">
        <f>'Población Extranjera'!F16/'Población Total'!F16*100</f>
        <v>32.531808481175574</v>
      </c>
      <c r="G16" s="3">
        <f>'Población Extranjera'!G16/'Población Total'!G16*100</f>
        <v>9.3627384657015291</v>
      </c>
      <c r="H16" s="3">
        <f>'Población Extranjera'!H16/'Población Total'!H16*100</f>
        <v>8.7507034327518287</v>
      </c>
      <c r="I16" s="3">
        <f>'Población Extranjera'!I16/'Población Total'!I16*100</f>
        <v>12.822602553653898</v>
      </c>
      <c r="J16" s="3">
        <f>'Población Extranjera'!J16/'Población Total'!J16*100</f>
        <v>34.618224370672721</v>
      </c>
      <c r="K16" s="3">
        <f>'Población Extranjera'!K16/'Población Total'!K16*100</f>
        <v>7.9847741540561508</v>
      </c>
      <c r="L16" s="3">
        <f>'Población Extranjera'!L16/'Población Total'!L16*100</f>
        <v>40.796469448154845</v>
      </c>
      <c r="M16" s="3">
        <f>'Población Extranjera'!M16/'Población Total'!M16*100</f>
        <v>9.4660734149054502</v>
      </c>
      <c r="N16" s="3">
        <f>'Población Extranjera'!N16/'Población Total'!N16*100</f>
        <v>9.0802064024848459</v>
      </c>
      <c r="O16" s="3">
        <f>'Población Extranjera'!O16/'Población Total'!O16*100</f>
        <v>5.9701492537313428</v>
      </c>
      <c r="P16" s="3">
        <f>'Población Extranjera'!P16/'Población Total'!P16*100</f>
        <v>26.767925683647714</v>
      </c>
      <c r="Q16" s="3">
        <f>'Población Extranjera'!Q16/'Población Total'!Q16*100</f>
        <v>15.812911958032544</v>
      </c>
      <c r="R16" s="3">
        <f>'Población Extranjera'!R16/'Población Total'!R16*100</f>
        <v>10.338429568056998</v>
      </c>
      <c r="S16" s="3">
        <f>'Población Extranjera'!S16/'Población Total'!S16*100</f>
        <v>19.582387653200183</v>
      </c>
      <c r="T16" s="3">
        <f>'Población Extranjera'!T16/'Población Total'!T16*100</f>
        <v>17.087123972621036</v>
      </c>
      <c r="U16" s="3">
        <f>'Población Extranjera'!U16/'Población Total'!U16*100</f>
        <v>8.4106809541301946</v>
      </c>
      <c r="V16" s="3">
        <f>'Población Extranjera'!V16/'Población Total'!V16*100</f>
        <v>12.223751537902263</v>
      </c>
    </row>
    <row r="17" spans="2:22" x14ac:dyDescent="0.2">
      <c r="B17" s="1">
        <v>2011</v>
      </c>
      <c r="C17" s="3">
        <f>'Población Extranjera'!C17/'Población Total'!C17*100</f>
        <v>9.5317179417369999</v>
      </c>
      <c r="D17" s="3">
        <f>'Población Extranjera'!D17/'Población Total'!D17*100</f>
        <v>23.220061326500609</v>
      </c>
      <c r="E17" s="3">
        <f>'Población Extranjera'!E17/'Población Total'!E17*100</f>
        <v>11.821843165126747</v>
      </c>
      <c r="F17" s="3">
        <f>'Población Extranjera'!F17/'Población Total'!F17*100</f>
        <v>32.631529441274218</v>
      </c>
      <c r="G17" s="3">
        <f>'Población Extranjera'!G17/'Población Total'!G17*100</f>
        <v>9.48528447107185</v>
      </c>
      <c r="H17" s="3">
        <f>'Población Extranjera'!H17/'Población Total'!H17*100</f>
        <v>8.9251700680272101</v>
      </c>
      <c r="I17" s="3">
        <f>'Población Extranjera'!I17/'Población Total'!I17*100</f>
        <v>13.476722025592158</v>
      </c>
      <c r="J17" s="3">
        <f>'Población Extranjera'!J17/'Población Total'!J17*100</f>
        <v>35.551084343857184</v>
      </c>
      <c r="K17" s="3">
        <f>'Población Extranjera'!K17/'Población Total'!K17*100</f>
        <v>8.4370543809305847</v>
      </c>
      <c r="L17" s="3">
        <f>'Población Extranjera'!L17/'Población Total'!L17*100</f>
        <v>41.309833211374936</v>
      </c>
      <c r="M17" s="3">
        <f>'Población Extranjera'!M17/'Población Total'!M17*100</f>
        <v>9.7187260588814706</v>
      </c>
      <c r="N17" s="3">
        <f>'Población Extranjera'!N17/'Población Total'!N17*100</f>
        <v>7.6823917300875078</v>
      </c>
      <c r="O17" s="3">
        <f>'Población Extranjera'!O17/'Población Total'!O17*100</f>
        <v>5.859375</v>
      </c>
      <c r="P17" s="3">
        <f>'Población Extranjera'!P17/'Población Total'!P17*100</f>
        <v>26.042445842683449</v>
      </c>
      <c r="Q17" s="3">
        <f>'Población Extranjera'!Q17/'Población Total'!Q17*100</f>
        <v>16.235633910580731</v>
      </c>
      <c r="R17" s="3">
        <f>'Población Extranjera'!R17/'Población Total'!R17*100</f>
        <v>10.430402252018668</v>
      </c>
      <c r="S17" s="3">
        <f>'Población Extranjera'!S17/'Población Total'!S17*100</f>
        <v>19.951261338508054</v>
      </c>
      <c r="T17" s="3">
        <f>'Población Extranjera'!T17/'Población Total'!T17*100</f>
        <v>17.437156597842208</v>
      </c>
      <c r="U17" s="3">
        <f>'Población Extranjera'!U17/'Población Total'!U17*100</f>
        <v>8.6674520322759623</v>
      </c>
      <c r="V17" s="3">
        <f>'Población Extranjera'!V17/'Población Total'!V17*100</f>
        <v>12.187808675785607</v>
      </c>
    </row>
    <row r="18" spans="2:22" x14ac:dyDescent="0.2">
      <c r="B18" s="1">
        <v>2012</v>
      </c>
      <c r="C18" s="3">
        <f>'Población Extranjera'!C18/'Población Total'!C18*100</f>
        <v>9.3254286172087806</v>
      </c>
      <c r="D18" s="3">
        <f>'Población Extranjera'!D18/'Población Total'!D18*100</f>
        <v>23.897150452770624</v>
      </c>
      <c r="E18" s="3">
        <f>'Población Extranjera'!E18/'Población Total'!E18*100</f>
        <v>12.038140643623361</v>
      </c>
      <c r="F18" s="3">
        <f>'Población Extranjera'!F18/'Población Total'!F18*100</f>
        <v>32.453573864928373</v>
      </c>
      <c r="G18" s="3">
        <f>'Población Extranjera'!G18/'Población Total'!G18*100</f>
        <v>9.5968559837728193</v>
      </c>
      <c r="H18" s="3">
        <f>'Población Extranjera'!H18/'Población Total'!H18*100</f>
        <v>9.9837221920781332</v>
      </c>
      <c r="I18" s="3">
        <f>'Población Extranjera'!I18/'Población Total'!I18*100</f>
        <v>12.941501103752758</v>
      </c>
      <c r="J18" s="3">
        <f>'Población Extranjera'!J18/'Población Total'!J18*100</f>
        <v>36.394875778441929</v>
      </c>
      <c r="K18" s="3">
        <f>'Población Extranjera'!K18/'Población Total'!K18*100</f>
        <v>8.6293888441454758</v>
      </c>
      <c r="L18" s="3">
        <f>'Población Extranjera'!L18/'Población Total'!L18*100</f>
        <v>41.700355559885047</v>
      </c>
      <c r="M18" s="3">
        <f>'Población Extranjera'!M18/'Población Total'!M18*100</f>
        <v>9.6558420541590255</v>
      </c>
      <c r="N18" s="3">
        <f>'Población Extranjera'!N18/'Población Total'!N18*100</f>
        <v>7.3393827639751557</v>
      </c>
      <c r="O18" s="3">
        <f>'Población Extranjera'!O18/'Población Total'!O18*100</f>
        <v>5.6300268096514747</v>
      </c>
      <c r="P18" s="3">
        <f>'Población Extranjera'!P18/'Población Total'!P18*100</f>
        <v>25.557924044024883</v>
      </c>
      <c r="Q18" s="3">
        <f>'Población Extranjera'!Q18/'Población Total'!Q18*100</f>
        <v>16.532653150276293</v>
      </c>
      <c r="R18" s="3">
        <f>'Población Extranjera'!R18/'Población Total'!R18*100</f>
        <v>10.590342562877826</v>
      </c>
      <c r="S18" s="3">
        <f>'Población Extranjera'!S18/'Población Total'!S18*100</f>
        <v>21.375797347528795</v>
      </c>
      <c r="T18" s="3">
        <f>'Población Extranjera'!T18/'Población Total'!T18*100</f>
        <v>17.808625688411052</v>
      </c>
      <c r="U18" s="3">
        <f>'Población Extranjera'!U18/'Población Total'!U18*100</f>
        <v>8.841554156605012</v>
      </c>
      <c r="V18" s="3">
        <f>'Población Extranjera'!V18/'Población Total'!V18*100</f>
        <v>12.136293330156374</v>
      </c>
    </row>
    <row r="19" spans="2:22" x14ac:dyDescent="0.2">
      <c r="B19" s="1">
        <v>2013</v>
      </c>
      <c r="C19" s="3">
        <f>'Población Extranjera'!C19/'Población Total'!C19*100</f>
        <v>9.052460136075867</v>
      </c>
      <c r="D19" s="3">
        <f>'Población Extranjera'!D19/'Población Total'!D19*100</f>
        <v>24.396882345663741</v>
      </c>
      <c r="E19" s="3">
        <f>'Población Extranjera'!E19/'Población Total'!E19*100</f>
        <v>12.523992322456815</v>
      </c>
      <c r="F19" s="3">
        <f>'Población Extranjera'!F19/'Población Total'!F19*100</f>
        <v>32.922234138140922</v>
      </c>
      <c r="G19" s="3">
        <f>'Población Extranjera'!G19/'Población Total'!G19*100</f>
        <v>9.3639138684926984</v>
      </c>
      <c r="H19" s="3">
        <f>'Población Extranjera'!H19/'Población Total'!H19*100</f>
        <v>9.0660093125171191</v>
      </c>
      <c r="I19" s="3">
        <f>'Población Extranjera'!I19/'Población Total'!I19*100</f>
        <v>13.229137594194809</v>
      </c>
      <c r="J19" s="3">
        <f>'Población Extranjera'!J19/'Población Total'!J19*100</f>
        <v>36.821840639818085</v>
      </c>
      <c r="K19" s="3">
        <f>'Población Extranjera'!K19/'Población Total'!K19*100</f>
        <v>8.864707403439704</v>
      </c>
      <c r="L19" s="3">
        <f>'Población Extranjera'!L19/'Población Total'!L19*100</f>
        <v>42.410046728971963</v>
      </c>
      <c r="M19" s="3">
        <f>'Población Extranjera'!M19/'Población Total'!M19*100</f>
        <v>9.1740159174015918</v>
      </c>
      <c r="N19" s="3">
        <f>'Población Extranjera'!N19/'Población Total'!N19*100</f>
        <v>6.9285389819972742</v>
      </c>
      <c r="O19" s="3">
        <f>'Población Extranjera'!O19/'Población Total'!O19*100</f>
        <v>5.570652173913043</v>
      </c>
      <c r="P19" s="3">
        <f>'Población Extranjera'!P19/'Población Total'!P19*100</f>
        <v>25.357045064779722</v>
      </c>
      <c r="Q19" s="3">
        <f>'Población Extranjera'!Q19/'Población Total'!Q19*100</f>
        <v>16.893304618667671</v>
      </c>
      <c r="R19" s="3">
        <f>'Población Extranjera'!R19/'Población Total'!R19*100</f>
        <v>10.230849947534102</v>
      </c>
      <c r="S19" s="3">
        <f>'Población Extranjera'!S19/'Población Total'!S19*100</f>
        <v>21.809549165779199</v>
      </c>
      <c r="T19" s="3">
        <f>'Población Extranjera'!T19/'Población Total'!T19*100</f>
        <v>17.927234075761692</v>
      </c>
      <c r="U19" s="3">
        <f>'Población Extranjera'!U19/'Población Total'!U19*100</f>
        <v>8.6457234932407623</v>
      </c>
      <c r="V19" s="3">
        <f>'Población Extranjera'!V19/'Población Total'!V19*100</f>
        <v>11.76801089875589</v>
      </c>
    </row>
    <row r="20" spans="2:22" x14ac:dyDescent="0.2">
      <c r="B20" s="1">
        <v>2014</v>
      </c>
      <c r="C20" s="3">
        <f>'Población Extranjera'!C20/'Población Total'!C20*100</f>
        <v>7.8746736292428201</v>
      </c>
      <c r="D20" s="3">
        <f>'Población Extranjera'!D20/'Población Total'!D20*100</f>
        <v>22.903758777364725</v>
      </c>
      <c r="E20" s="3">
        <f>'Población Extranjera'!E20/'Población Total'!E20*100</f>
        <v>7.3988735279057858</v>
      </c>
      <c r="F20" s="3">
        <f>'Población Extranjera'!F20/'Población Total'!F20*100</f>
        <v>28.635025919120395</v>
      </c>
      <c r="G20" s="3">
        <f>'Población Extranjera'!G20/'Población Total'!G20*100</f>
        <v>7.4564288063137125</v>
      </c>
      <c r="H20" s="3">
        <f>'Población Extranjera'!H20/'Población Total'!H20*100</f>
        <v>7.5757575757575761</v>
      </c>
      <c r="I20" s="3">
        <f>'Población Extranjera'!I20/'Población Total'!I20*100</f>
        <v>10.613884107860011</v>
      </c>
      <c r="J20" s="3">
        <f>'Población Extranjera'!J20/'Población Total'!J20*100</f>
        <v>34.371704281797086</v>
      </c>
      <c r="K20" s="3">
        <f>'Población Extranjera'!K20/'Población Total'!K20*100</f>
        <v>8.119411620477921</v>
      </c>
      <c r="L20" s="3">
        <f>'Población Extranjera'!L20/'Población Total'!L20*100</f>
        <v>34.816372337818144</v>
      </c>
      <c r="M20" s="3">
        <f>'Población Extranjera'!M20/'Población Total'!M20*100</f>
        <v>7.8361047712205201</v>
      </c>
      <c r="N20" s="3">
        <f>'Población Extranjera'!N20/'Población Total'!N20*100</f>
        <v>6.4866004497751124</v>
      </c>
      <c r="O20" s="3">
        <f>'Población Extranjera'!O20/'Población Total'!O20*100</f>
        <v>4.2876901798063622</v>
      </c>
      <c r="P20" s="3">
        <f>'Población Extranjera'!P20/'Población Total'!P20*100</f>
        <v>22.129674995917036</v>
      </c>
      <c r="Q20" s="3">
        <f>'Población Extranjera'!Q20/'Población Total'!Q20*100</f>
        <v>14.7261180469728</v>
      </c>
      <c r="R20" s="3">
        <f>'Población Extranjera'!R20/'Población Total'!R20*100</f>
        <v>8.7459757780162501</v>
      </c>
      <c r="S20" s="3">
        <f>'Población Extranjera'!S20/'Población Total'!S20*100</f>
        <v>17.714471303298847</v>
      </c>
      <c r="T20" s="3">
        <f>'Población Extranjera'!T20/'Población Total'!T20*100</f>
        <v>15.623489489311751</v>
      </c>
      <c r="U20" s="3">
        <f>'Población Extranjera'!U20/'Población Total'!U20*100</f>
        <v>7.8730776852304212</v>
      </c>
      <c r="V20" s="3">
        <f>'Población Extranjera'!V20/'Población Total'!V20*100</f>
        <v>10.740523775018552</v>
      </c>
    </row>
    <row r="21" spans="2:22" x14ac:dyDescent="0.2">
      <c r="B21" s="1">
        <v>2015</v>
      </c>
      <c r="C21" s="3">
        <f>'Población Extranjera'!C21/'Población Total'!C21*100</f>
        <v>7.7044882278119564</v>
      </c>
      <c r="D21" s="3">
        <f>'Población Extranjera'!D21/'Población Total'!D21*100</f>
        <v>22.742213822006736</v>
      </c>
      <c r="E21" s="3">
        <f>'Población Extranjera'!E21/'Población Total'!E21*100</f>
        <v>7.1353894406691056</v>
      </c>
      <c r="F21" s="3">
        <f>'Población Extranjera'!F21/'Población Total'!F21*100</f>
        <v>26.9707799033004</v>
      </c>
      <c r="G21" s="3">
        <f>'Población Extranjera'!G21/'Población Total'!G21*100</f>
        <v>6.4858490566037732</v>
      </c>
      <c r="H21" s="3">
        <f>'Población Extranjera'!H21/'Población Total'!H21*100</f>
        <v>6.9338794616734933</v>
      </c>
      <c r="I21" s="3">
        <f>'Población Extranjera'!I21/'Población Total'!I21*100</f>
        <v>10.656213704994192</v>
      </c>
      <c r="J21" s="3">
        <f>'Población Extranjera'!J21/'Población Total'!J21*100</f>
        <v>34.653337633021607</v>
      </c>
      <c r="K21" s="3">
        <f>'Población Extranjera'!K21/'Población Total'!K21*100</f>
        <v>7.8128019960290267</v>
      </c>
      <c r="L21" s="3">
        <f>'Población Extranjera'!L21/'Población Total'!L21*100</f>
        <v>34.648918636689608</v>
      </c>
      <c r="M21" s="3">
        <f>'Población Extranjera'!M21/'Población Total'!M21*100</f>
        <v>7.5863576738084832</v>
      </c>
      <c r="N21" s="3">
        <f>'Población Extranjera'!N21/'Población Total'!N21*100</f>
        <v>6.3846064680653765</v>
      </c>
      <c r="O21" s="3">
        <f>'Población Extranjera'!O21/'Población Total'!O21*100</f>
        <v>4.084507042253521</v>
      </c>
      <c r="P21" s="3">
        <f>'Población Extranjera'!P21/'Población Total'!P21*100</f>
        <v>21.061755467314644</v>
      </c>
      <c r="Q21" s="3">
        <f>'Población Extranjera'!Q21/'Población Total'!Q21*100</f>
        <v>14.386441254466748</v>
      </c>
      <c r="R21" s="3">
        <f>'Población Extranjera'!R21/'Población Total'!R21*100</f>
        <v>8.6441590402214867</v>
      </c>
      <c r="S21" s="3">
        <f>'Población Extranjera'!S21/'Población Total'!S21*100</f>
        <v>17.197718102128846</v>
      </c>
      <c r="T21" s="3">
        <f>'Población Extranjera'!T21/'Población Total'!T21*100</f>
        <v>15.21836150752652</v>
      </c>
      <c r="U21" s="3">
        <f>'Población Extranjera'!U21/'Población Total'!U21*100</f>
        <v>7.5747320260177258</v>
      </c>
      <c r="V21" s="3">
        <f>'Población Extranjera'!V21/'Población Total'!V21*100</f>
        <v>10.144143036576871</v>
      </c>
    </row>
  </sheetData>
  <phoneticPr fontId="3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21" sqref="B21"/>
    </sheetView>
  </sheetViews>
  <sheetFormatPr baseColWidth="10" defaultRowHeight="12.75" x14ac:dyDescent="0.2"/>
  <cols>
    <col min="1" max="1" width="23.85546875" customWidth="1"/>
  </cols>
  <sheetData>
    <row r="1" spans="1:22" x14ac:dyDescent="0.2">
      <c r="A1" s="17" t="s">
        <v>41</v>
      </c>
    </row>
    <row r="2" spans="1:22" ht="25.5" x14ac:dyDescent="0.2">
      <c r="A2" s="17" t="s">
        <v>18</v>
      </c>
    </row>
    <row r="3" spans="1:22" ht="63.75" x14ac:dyDescent="0.2">
      <c r="A3" s="9" t="s">
        <v>57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t="s">
        <v>3</v>
      </c>
      <c r="D5" t="s">
        <v>4</v>
      </c>
      <c r="E5" t="s">
        <v>5</v>
      </c>
      <c r="F5" t="s">
        <v>7</v>
      </c>
      <c r="G5" t="s">
        <v>8</v>
      </c>
      <c r="H5" t="s">
        <v>9</v>
      </c>
      <c r="I5" t="s">
        <v>11</v>
      </c>
      <c r="J5" t="s">
        <v>33</v>
      </c>
      <c r="K5" t="s">
        <v>12</v>
      </c>
      <c r="L5" t="s">
        <v>34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5" t="s">
        <v>6</v>
      </c>
      <c r="S5" s="5" t="s">
        <v>10</v>
      </c>
      <c r="T5" s="1" t="s">
        <v>0</v>
      </c>
      <c r="U5" s="1" t="s">
        <v>1</v>
      </c>
      <c r="V5" s="1"/>
    </row>
    <row r="6" spans="1:22" x14ac:dyDescent="0.2">
      <c r="B6" s="1">
        <v>2000</v>
      </c>
      <c r="C6" s="12">
        <v>675</v>
      </c>
      <c r="D6" s="12">
        <v>98</v>
      </c>
      <c r="E6" s="12">
        <v>-3</v>
      </c>
      <c r="F6" s="12">
        <v>599</v>
      </c>
      <c r="G6" s="12">
        <v>66</v>
      </c>
      <c r="H6" s="12">
        <v>7</v>
      </c>
      <c r="I6" s="12">
        <v>12</v>
      </c>
      <c r="J6" s="12">
        <v>1</v>
      </c>
      <c r="K6" s="12">
        <v>-2571</v>
      </c>
      <c r="L6" s="12">
        <v>1055</v>
      </c>
      <c r="M6" s="12">
        <v>-8</v>
      </c>
      <c r="N6" s="12">
        <v>832</v>
      </c>
      <c r="O6" s="12">
        <v>3</v>
      </c>
      <c r="P6" s="12">
        <v>1280</v>
      </c>
      <c r="Q6" s="12">
        <f>SUM(C6:P6)</f>
        <v>2046</v>
      </c>
      <c r="R6" s="15">
        <v>-78</v>
      </c>
      <c r="S6" s="15">
        <v>68</v>
      </c>
      <c r="T6" s="12">
        <v>4380</v>
      </c>
      <c r="U6" s="12">
        <v>-7227</v>
      </c>
    </row>
    <row r="7" spans="1:22" x14ac:dyDescent="0.2">
      <c r="B7" s="1">
        <v>2001</v>
      </c>
      <c r="C7" s="12">
        <v>595</v>
      </c>
      <c r="D7" s="12">
        <v>19</v>
      </c>
      <c r="E7" s="12">
        <v>-29</v>
      </c>
      <c r="F7" s="12">
        <v>623</v>
      </c>
      <c r="G7" s="12">
        <v>232</v>
      </c>
      <c r="H7" s="12">
        <v>-22</v>
      </c>
      <c r="I7" s="12">
        <v>-21</v>
      </c>
      <c r="J7" s="12">
        <v>220</v>
      </c>
      <c r="K7" s="12">
        <v>-525</v>
      </c>
      <c r="L7" s="12">
        <v>702</v>
      </c>
      <c r="M7" s="12">
        <v>-12</v>
      </c>
      <c r="N7" s="12">
        <v>-173</v>
      </c>
      <c r="O7" s="12">
        <v>8</v>
      </c>
      <c r="P7" s="12">
        <v>798</v>
      </c>
      <c r="Q7" s="12">
        <f t="shared" ref="Q7:Q20" si="0">SUM(C7:P7)</f>
        <v>2415</v>
      </c>
      <c r="R7" s="15">
        <v>-64</v>
      </c>
      <c r="S7" s="15">
        <v>41</v>
      </c>
      <c r="T7" s="12">
        <v>4264</v>
      </c>
      <c r="U7" s="12">
        <v>-1932</v>
      </c>
    </row>
    <row r="8" spans="1:22" x14ac:dyDescent="0.2">
      <c r="B8" s="1">
        <v>2002</v>
      </c>
      <c r="C8" s="12">
        <v>904</v>
      </c>
      <c r="D8" s="12">
        <v>18</v>
      </c>
      <c r="E8" s="12">
        <v>-1</v>
      </c>
      <c r="F8" s="12">
        <v>642</v>
      </c>
      <c r="G8" s="12">
        <v>341</v>
      </c>
      <c r="H8" s="12">
        <v>41</v>
      </c>
      <c r="I8" s="12">
        <v>17</v>
      </c>
      <c r="J8" s="12">
        <v>68</v>
      </c>
      <c r="K8" s="12">
        <v>-4209</v>
      </c>
      <c r="L8" s="12">
        <v>1025</v>
      </c>
      <c r="M8" s="12">
        <v>112</v>
      </c>
      <c r="N8" s="12">
        <v>1190</v>
      </c>
      <c r="O8" s="12">
        <v>7</v>
      </c>
      <c r="P8" s="12">
        <v>1499</v>
      </c>
      <c r="Q8" s="12">
        <f t="shared" si="0"/>
        <v>1654</v>
      </c>
      <c r="R8" s="15">
        <v>28</v>
      </c>
      <c r="S8" s="15">
        <v>38</v>
      </c>
      <c r="T8" s="12">
        <v>6280</v>
      </c>
      <c r="U8" s="12">
        <v>3062</v>
      </c>
    </row>
    <row r="9" spans="1:22" x14ac:dyDescent="0.2">
      <c r="B9" s="1">
        <v>2003</v>
      </c>
      <c r="C9" s="12">
        <v>905</v>
      </c>
      <c r="D9" s="12">
        <v>73</v>
      </c>
      <c r="E9" s="12">
        <v>-49</v>
      </c>
      <c r="F9" s="12">
        <v>990</v>
      </c>
      <c r="G9" s="12">
        <v>465</v>
      </c>
      <c r="H9" s="12">
        <v>82</v>
      </c>
      <c r="I9" s="12">
        <v>6</v>
      </c>
      <c r="J9" s="12">
        <v>572</v>
      </c>
      <c r="K9" s="12">
        <v>-3898</v>
      </c>
      <c r="L9" s="12">
        <v>1392</v>
      </c>
      <c r="M9" s="12">
        <v>80</v>
      </c>
      <c r="N9" s="12">
        <v>1381</v>
      </c>
      <c r="O9" s="12">
        <v>49</v>
      </c>
      <c r="P9" s="12">
        <v>1070</v>
      </c>
      <c r="Q9" s="12">
        <f t="shared" si="0"/>
        <v>3118</v>
      </c>
      <c r="R9" s="15">
        <v>-29</v>
      </c>
      <c r="S9" s="15">
        <v>56</v>
      </c>
      <c r="T9" s="12">
        <v>7032</v>
      </c>
      <c r="U9" s="12">
        <v>10670</v>
      </c>
    </row>
    <row r="10" spans="1:22" x14ac:dyDescent="0.2">
      <c r="B10" s="1">
        <v>2004</v>
      </c>
      <c r="C10" s="12">
        <v>978</v>
      </c>
      <c r="D10" s="12">
        <v>-6</v>
      </c>
      <c r="E10" s="12">
        <v>-88</v>
      </c>
      <c r="F10" s="12">
        <v>1098</v>
      </c>
      <c r="G10" s="12">
        <v>736</v>
      </c>
      <c r="H10" s="12">
        <v>80</v>
      </c>
      <c r="I10" s="12">
        <v>24</v>
      </c>
      <c r="J10" s="12">
        <v>502</v>
      </c>
      <c r="K10" s="12">
        <v>-2361</v>
      </c>
      <c r="L10" s="12">
        <v>1601</v>
      </c>
      <c r="M10" s="12">
        <v>153</v>
      </c>
      <c r="N10" s="12">
        <v>897</v>
      </c>
      <c r="O10" s="12">
        <v>15</v>
      </c>
      <c r="P10" s="12">
        <v>871</v>
      </c>
      <c r="Q10" s="12">
        <f t="shared" si="0"/>
        <v>4500</v>
      </c>
      <c r="R10" s="15">
        <v>-38</v>
      </c>
      <c r="S10" s="15">
        <v>160</v>
      </c>
      <c r="T10" s="12">
        <v>8647</v>
      </c>
      <c r="U10" s="12">
        <v>13909</v>
      </c>
    </row>
    <row r="11" spans="1:22" x14ac:dyDescent="0.2">
      <c r="B11" s="1">
        <v>2005</v>
      </c>
      <c r="C11" s="12">
        <v>1104</v>
      </c>
      <c r="D11" s="12">
        <v>81</v>
      </c>
      <c r="E11" s="12">
        <v>-59</v>
      </c>
      <c r="F11" s="12">
        <v>868</v>
      </c>
      <c r="G11" s="12">
        <v>617</v>
      </c>
      <c r="H11" s="12">
        <v>81</v>
      </c>
      <c r="I11" s="12">
        <v>17</v>
      </c>
      <c r="J11" s="12">
        <v>-81</v>
      </c>
      <c r="K11" s="12">
        <v>-4337</v>
      </c>
      <c r="L11" s="12">
        <v>1650</v>
      </c>
      <c r="M11" s="12">
        <v>72</v>
      </c>
      <c r="N11" s="12">
        <v>1138</v>
      </c>
      <c r="O11" s="12">
        <v>3</v>
      </c>
      <c r="P11" s="12">
        <v>1337</v>
      </c>
      <c r="Q11" s="12">
        <f t="shared" si="0"/>
        <v>2491</v>
      </c>
      <c r="R11" s="15">
        <v>-69</v>
      </c>
      <c r="S11" s="15">
        <v>271</v>
      </c>
      <c r="T11" s="12">
        <v>5555</v>
      </c>
      <c r="U11" s="12">
        <v>12175</v>
      </c>
    </row>
    <row r="12" spans="1:22" x14ac:dyDescent="0.2">
      <c r="B12" s="1">
        <v>2006</v>
      </c>
      <c r="C12" s="12">
        <v>1176</v>
      </c>
      <c r="D12" s="12">
        <v>179</v>
      </c>
      <c r="E12" s="12">
        <v>-6</v>
      </c>
      <c r="F12" s="12">
        <v>1647</v>
      </c>
      <c r="G12" s="12">
        <v>792</v>
      </c>
      <c r="H12" s="12">
        <v>48</v>
      </c>
      <c r="I12" s="12">
        <v>82</v>
      </c>
      <c r="J12" s="12">
        <v>-282</v>
      </c>
      <c r="K12" s="12">
        <v>-5555</v>
      </c>
      <c r="L12" s="12">
        <v>2078</v>
      </c>
      <c r="M12" s="12">
        <v>248</v>
      </c>
      <c r="N12" s="12">
        <v>1225</v>
      </c>
      <c r="O12" s="12">
        <v>3</v>
      </c>
      <c r="P12" s="12">
        <v>1142</v>
      </c>
      <c r="Q12" s="12">
        <f t="shared" si="0"/>
        <v>2777</v>
      </c>
      <c r="R12" s="15">
        <v>-27</v>
      </c>
      <c r="S12" s="15">
        <v>151</v>
      </c>
      <c r="T12" s="12">
        <v>5344</v>
      </c>
      <c r="U12" s="12">
        <v>6079</v>
      </c>
    </row>
    <row r="13" spans="1:22" x14ac:dyDescent="0.2">
      <c r="B13" s="1">
        <v>2007</v>
      </c>
      <c r="C13" s="12">
        <v>1094</v>
      </c>
      <c r="D13" s="12">
        <v>218</v>
      </c>
      <c r="E13" s="12">
        <v>-25</v>
      </c>
      <c r="F13" s="12">
        <v>834</v>
      </c>
      <c r="G13" s="12">
        <v>1005</v>
      </c>
      <c r="H13" s="12">
        <v>23</v>
      </c>
      <c r="I13" s="12">
        <v>28</v>
      </c>
      <c r="J13" s="12">
        <v>260</v>
      </c>
      <c r="K13" s="12">
        <v>-4609</v>
      </c>
      <c r="L13" s="12">
        <v>2012</v>
      </c>
      <c r="M13" s="12">
        <v>328</v>
      </c>
      <c r="N13" s="12">
        <v>784</v>
      </c>
      <c r="O13" s="12">
        <v>19</v>
      </c>
      <c r="P13" s="12">
        <v>1156</v>
      </c>
      <c r="Q13" s="12">
        <f t="shared" si="0"/>
        <v>3127</v>
      </c>
      <c r="R13" s="15">
        <v>3</v>
      </c>
      <c r="S13" s="15">
        <v>101</v>
      </c>
      <c r="T13" s="12">
        <v>4608</v>
      </c>
      <c r="U13" s="12">
        <v>1621</v>
      </c>
    </row>
    <row r="14" spans="1:22" x14ac:dyDescent="0.2">
      <c r="B14" s="1">
        <v>2008</v>
      </c>
      <c r="C14" s="12">
        <v>1068</v>
      </c>
      <c r="D14" s="12">
        <v>54</v>
      </c>
      <c r="E14" s="12">
        <v>-14</v>
      </c>
      <c r="F14" s="12">
        <v>747</v>
      </c>
      <c r="G14" s="12">
        <v>628</v>
      </c>
      <c r="H14" s="12">
        <v>-3</v>
      </c>
      <c r="I14" s="12">
        <v>-17</v>
      </c>
      <c r="J14" s="12">
        <v>-302</v>
      </c>
      <c r="K14" s="12">
        <v>-4023</v>
      </c>
      <c r="L14" s="12">
        <v>1493</v>
      </c>
      <c r="M14" s="12">
        <v>81</v>
      </c>
      <c r="N14" s="12">
        <v>1063</v>
      </c>
      <c r="O14" s="12">
        <v>-3</v>
      </c>
      <c r="P14" s="12">
        <v>1072</v>
      </c>
      <c r="Q14" s="12">
        <f t="shared" si="0"/>
        <v>1844</v>
      </c>
      <c r="R14" s="15">
        <v>-114</v>
      </c>
      <c r="S14" s="15">
        <v>-110</v>
      </c>
      <c r="T14" s="12">
        <v>1833</v>
      </c>
      <c r="U14" s="12">
        <v>444</v>
      </c>
    </row>
    <row r="15" spans="1:22" x14ac:dyDescent="0.2">
      <c r="B15" s="1">
        <v>2009</v>
      </c>
      <c r="C15" s="12">
        <v>479</v>
      </c>
      <c r="D15" s="12">
        <v>-56</v>
      </c>
      <c r="E15" s="12">
        <v>-43</v>
      </c>
      <c r="F15" s="12">
        <v>1268</v>
      </c>
      <c r="G15" s="12">
        <v>535</v>
      </c>
      <c r="H15" s="12">
        <v>17</v>
      </c>
      <c r="I15" s="12">
        <v>74</v>
      </c>
      <c r="J15" s="12">
        <v>-342</v>
      </c>
      <c r="K15" s="12">
        <v>-3396</v>
      </c>
      <c r="L15" s="12">
        <v>1141</v>
      </c>
      <c r="M15" s="12">
        <v>103</v>
      </c>
      <c r="N15" s="12">
        <v>855</v>
      </c>
      <c r="O15" s="12">
        <v>11</v>
      </c>
      <c r="P15" s="12">
        <v>774</v>
      </c>
      <c r="Q15" s="12">
        <f t="shared" si="0"/>
        <v>1420</v>
      </c>
      <c r="R15" s="15">
        <v>43</v>
      </c>
      <c r="S15" s="15">
        <v>-49</v>
      </c>
      <c r="T15" s="12">
        <v>1765</v>
      </c>
      <c r="U15" s="12">
        <v>2150</v>
      </c>
    </row>
    <row r="16" spans="1:22" x14ac:dyDescent="0.2">
      <c r="B16" s="1">
        <v>2010</v>
      </c>
      <c r="C16" s="12">
        <v>549</v>
      </c>
      <c r="D16" s="12">
        <v>4</v>
      </c>
      <c r="E16" s="12">
        <v>-37</v>
      </c>
      <c r="F16" s="12">
        <v>1150</v>
      </c>
      <c r="G16" s="12">
        <v>451</v>
      </c>
      <c r="H16" s="12">
        <v>98</v>
      </c>
      <c r="I16" s="12">
        <v>9</v>
      </c>
      <c r="J16" s="12">
        <v>-6</v>
      </c>
      <c r="K16" s="12">
        <v>-3416</v>
      </c>
      <c r="L16" s="12">
        <v>868</v>
      </c>
      <c r="M16" s="12">
        <v>35</v>
      </c>
      <c r="N16" s="12">
        <v>673</v>
      </c>
      <c r="O16" s="12">
        <v>35</v>
      </c>
      <c r="P16" s="12">
        <v>760</v>
      </c>
      <c r="Q16" s="12">
        <f t="shared" si="0"/>
        <v>1173</v>
      </c>
      <c r="R16" s="12">
        <v>60</v>
      </c>
      <c r="S16" s="12">
        <v>54</v>
      </c>
      <c r="T16" s="12">
        <v>2333</v>
      </c>
      <c r="U16" s="12">
        <v>1089</v>
      </c>
    </row>
    <row r="17" spans="2:21" x14ac:dyDescent="0.2">
      <c r="B17" s="1">
        <v>2011</v>
      </c>
      <c r="C17" s="12">
        <v>428</v>
      </c>
      <c r="D17" s="12">
        <v>65</v>
      </c>
      <c r="E17" s="12">
        <v>-34</v>
      </c>
      <c r="F17" s="12">
        <v>1279</v>
      </c>
      <c r="G17" s="12">
        <v>490</v>
      </c>
      <c r="H17" s="12">
        <v>-18</v>
      </c>
      <c r="I17" s="12">
        <v>-49</v>
      </c>
      <c r="J17" s="12">
        <v>292</v>
      </c>
      <c r="K17" s="12">
        <v>-1590</v>
      </c>
      <c r="L17" s="12">
        <v>900</v>
      </c>
      <c r="M17" s="12">
        <v>63</v>
      </c>
      <c r="N17" s="12">
        <v>722</v>
      </c>
      <c r="O17" s="12">
        <v>-23</v>
      </c>
      <c r="P17" s="12">
        <v>114</v>
      </c>
      <c r="Q17" s="12">
        <f t="shared" si="0"/>
        <v>2639</v>
      </c>
      <c r="R17" s="12">
        <v>-97</v>
      </c>
      <c r="S17" s="12">
        <v>19</v>
      </c>
      <c r="T17" s="12">
        <v>3900</v>
      </c>
      <c r="U17" s="12">
        <v>-2866</v>
      </c>
    </row>
    <row r="18" spans="2:21" x14ac:dyDescent="0.2">
      <c r="B18" s="1">
        <v>2012</v>
      </c>
      <c r="C18" s="12">
        <v>458</v>
      </c>
      <c r="D18" s="12">
        <v>-65</v>
      </c>
      <c r="E18" s="12">
        <v>-10</v>
      </c>
      <c r="F18" s="12">
        <v>1428</v>
      </c>
      <c r="G18" s="12">
        <v>401</v>
      </c>
      <c r="H18" s="12">
        <v>-15</v>
      </c>
      <c r="I18" s="12">
        <v>-58</v>
      </c>
      <c r="J18" s="12">
        <v>375</v>
      </c>
      <c r="K18" s="12">
        <v>-1510</v>
      </c>
      <c r="L18" s="12">
        <v>1155</v>
      </c>
      <c r="M18" s="12">
        <v>42</v>
      </c>
      <c r="N18" s="12">
        <v>804</v>
      </c>
      <c r="O18" s="12">
        <v>-16</v>
      </c>
      <c r="P18" s="12">
        <v>118</v>
      </c>
      <c r="Q18" s="12">
        <f t="shared" si="0"/>
        <v>3107</v>
      </c>
      <c r="R18" s="12">
        <v>16</v>
      </c>
      <c r="S18" s="12">
        <v>-51</v>
      </c>
      <c r="T18" s="12">
        <v>3990</v>
      </c>
      <c r="U18" s="12">
        <v>-6427</v>
      </c>
    </row>
    <row r="19" spans="2:21" x14ac:dyDescent="0.2">
      <c r="B19" s="1">
        <v>2013</v>
      </c>
      <c r="C19" s="12">
        <v>460</v>
      </c>
      <c r="D19" s="12">
        <v>96</v>
      </c>
      <c r="E19" s="12">
        <v>-19</v>
      </c>
      <c r="F19" s="12">
        <v>780</v>
      </c>
      <c r="G19" s="12">
        <v>368</v>
      </c>
      <c r="H19" s="12">
        <v>-71</v>
      </c>
      <c r="I19" s="12">
        <v>8</v>
      </c>
      <c r="J19" s="12">
        <v>125</v>
      </c>
      <c r="K19" s="12">
        <v>-618</v>
      </c>
      <c r="L19" s="12">
        <v>525</v>
      </c>
      <c r="M19" s="12">
        <v>-24</v>
      </c>
      <c r="N19" s="12">
        <v>693</v>
      </c>
      <c r="O19" s="12">
        <v>-11</v>
      </c>
      <c r="P19" s="12">
        <v>-45</v>
      </c>
      <c r="Q19" s="12">
        <f t="shared" si="0"/>
        <v>2267</v>
      </c>
      <c r="R19" s="12">
        <v>-52</v>
      </c>
      <c r="S19" s="12">
        <v>-33</v>
      </c>
      <c r="T19" s="12">
        <v>2379</v>
      </c>
      <c r="U19" s="12">
        <v>-2866</v>
      </c>
    </row>
    <row r="20" spans="2:21" x14ac:dyDescent="0.2">
      <c r="B20" s="1">
        <v>2014</v>
      </c>
      <c r="C20">
        <v>-82</v>
      </c>
      <c r="D20">
        <v>2</v>
      </c>
      <c r="E20">
        <v>-58</v>
      </c>
      <c r="F20">
        <v>1800</v>
      </c>
      <c r="G20">
        <v>-418</v>
      </c>
      <c r="H20">
        <v>-40</v>
      </c>
      <c r="I20">
        <v>-35</v>
      </c>
      <c r="J20">
        <v>1638</v>
      </c>
      <c r="K20">
        <v>672</v>
      </c>
      <c r="L20">
        <v>2062</v>
      </c>
      <c r="M20">
        <v>-13</v>
      </c>
      <c r="N20">
        <v>308</v>
      </c>
      <c r="O20">
        <v>-5</v>
      </c>
      <c r="P20">
        <v>-1397</v>
      </c>
      <c r="Q20" s="12">
        <f t="shared" si="0"/>
        <v>4434</v>
      </c>
      <c r="R20">
        <v>3</v>
      </c>
      <c r="S20">
        <v>111</v>
      </c>
      <c r="T20">
        <v>10645</v>
      </c>
      <c r="U20">
        <v>-1053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Padrón Municipal</vt:lpstr>
      <vt:lpstr>Población Total</vt:lpstr>
      <vt:lpstr>Superficie (Km2)</vt:lpstr>
      <vt:lpstr>Densidad de Población</vt:lpstr>
      <vt:lpstr>Población Hombres</vt:lpstr>
      <vt:lpstr>Población Mujeres</vt:lpstr>
      <vt:lpstr>Población Extranjera</vt:lpstr>
      <vt:lpstr>% Pob. Extranjera</vt:lpstr>
      <vt:lpstr>Saldo Migratorio</vt:lpstr>
      <vt:lpstr>Población&gt;65 años</vt:lpstr>
      <vt:lpstr>% Pob.&gt;65 años</vt:lpstr>
      <vt:lpstr>Población 16-64 años</vt:lpstr>
      <vt:lpstr>Población&lt;16 años</vt:lpstr>
      <vt:lpstr>Índice de Envejecimiento</vt:lpstr>
      <vt:lpstr>Índice de dependencia</vt:lpstr>
      <vt:lpstr>Nacidos vivos</vt:lpstr>
      <vt:lpstr>T. Bruta de Natalidad</vt:lpstr>
    </vt:vector>
  </TitlesOfParts>
  <Company>Analistas Economicos de Andalucia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gabriels</dc:creator>
  <cp:lastModifiedBy>felipecc</cp:lastModifiedBy>
  <dcterms:created xsi:type="dcterms:W3CDTF">2010-02-08T12:14:56Z</dcterms:created>
  <dcterms:modified xsi:type="dcterms:W3CDTF">2016-11-11T09:43:55Z</dcterms:modified>
</cp:coreProperties>
</file>