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65" windowHeight="4890" activeTab="1"/>
  </bookViews>
  <sheets>
    <sheet name="Aeropuerto" sheetId="1" r:id="rId1"/>
    <sheet name="Movilidad" sheetId="2" r:id="rId2"/>
    <sheet name="Ciudad Solidaria" sheetId="3" r:id="rId3"/>
    <sheet name="Gobernanza" sheetId="4" r:id="rId4"/>
  </sheets>
  <definedNames/>
  <calcPr fullCalcOnLoad="1"/>
</workbook>
</file>

<file path=xl/comments2.xml><?xml version="1.0" encoding="utf-8"?>
<comments xmlns="http://schemas.openxmlformats.org/spreadsheetml/2006/main">
  <authors>
    <author>CIEDES</author>
    <author>Regino - CIEDES</author>
  </authors>
  <commentList>
    <comment ref="A24" authorId="0">
      <text>
        <r>
          <rPr>
            <sz val="8"/>
            <rFont val="Tahoma"/>
            <family val="2"/>
          </rPr>
          <t>Fuente: Sistema de Información Multiterritorial de Andalucía, IECA.</t>
        </r>
      </text>
    </comment>
    <comment ref="A23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Sistema de Información Multiterritorial de Andalucía, IECA.</t>
        </r>
      </text>
    </comment>
    <comment ref="A22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Junta de Andalucia- SIMA</t>
        </r>
      </text>
    </comment>
    <comment ref="A21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Junta de Andalucia- SIMA</t>
        </r>
      </text>
    </comment>
    <comment ref="A19" authorId="0">
      <text>
        <r>
          <rPr>
            <sz val="8"/>
            <rFont val="Tahoma"/>
            <family val="2"/>
          </rPr>
          <t xml:space="preserve">fuente: Junta de Andalucia- SIMA
</t>
        </r>
      </text>
    </comment>
    <comment ref="A18" authorId="0">
      <text>
        <r>
          <rPr>
            <sz val="8"/>
            <rFont val="Tahoma"/>
            <family val="2"/>
          </rPr>
          <t>fuente: Junta de Andalucia- SIMA</t>
        </r>
      </text>
    </comment>
    <comment ref="A17" authorId="0">
      <text>
        <r>
          <rPr>
            <sz val="8"/>
            <rFont val="Tahoma"/>
            <family val="2"/>
          </rPr>
          <t>fuente: Junta de Andalucia- SIMA</t>
        </r>
      </text>
    </comment>
    <comment ref="A16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Málaga A21</t>
        </r>
      </text>
    </comment>
    <comment ref="A15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Málaga A21</t>
        </r>
      </text>
    </comment>
    <comment ref="A14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Málaga A21</t>
        </r>
      </text>
    </comment>
    <comment ref="A13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OMAU, Ayto. Málaga</t>
        </r>
      </text>
    </comment>
    <comment ref="A12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OMAU, Ayto. Málaga,  Málaga A21</t>
        </r>
      </text>
    </comment>
    <comment ref="A10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OMAU, Ayto. Málaga</t>
        </r>
      </text>
    </comment>
    <comment ref="A9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OMAU, Ayto. Málaga</t>
        </r>
      </text>
    </comment>
    <comment ref="A6" authorId="1">
      <text>
        <r>
          <rPr>
            <b/>
            <sz val="8"/>
            <rFont val="Tahoma"/>
            <family val="2"/>
          </rPr>
          <t>Regino - CIEDES:</t>
        </r>
        <r>
          <rPr>
            <sz val="8"/>
            <rFont val="Tahoma"/>
            <family val="2"/>
          </rPr>
          <t xml:space="preserve">
fuente: Empresa Malagueña de Transportes</t>
        </r>
      </text>
    </comment>
    <comment ref="A3" authorId="0">
      <text>
        <r>
          <rPr>
            <sz val="8"/>
            <rFont val="Tahoma"/>
            <family val="2"/>
          </rPr>
          <t>fuente: Patronato de Turismo de la costa del sol</t>
        </r>
      </text>
    </comment>
    <comment ref="A5" authorId="0">
      <text>
        <r>
          <rPr>
            <sz val="8"/>
            <rFont val="Tahoma"/>
            <family val="2"/>
          </rPr>
          <t xml:space="preserve">Memoria RENFE - www.renfe.com
</t>
        </r>
      </text>
    </comment>
    <comment ref="H5" authorId="0">
      <text>
        <r>
          <rPr>
            <sz val="8"/>
            <rFont val="Tahoma"/>
            <family val="2"/>
          </rPr>
          <t>La Opinión 14-2-07</t>
        </r>
      </text>
    </comment>
    <comment ref="K5" authorId="0">
      <text>
        <r>
          <rPr>
            <sz val="8"/>
            <rFont val="Tahoma"/>
            <family val="2"/>
          </rPr>
          <t xml:space="preserve">http://www.renfe.com/empresa/organizacion/memoria.html
</t>
        </r>
      </text>
    </comment>
    <comment ref="L5" authorId="0">
      <text>
        <r>
          <rPr>
            <sz val="8"/>
            <rFont val="Tahoma"/>
            <family val="2"/>
          </rPr>
          <t xml:space="preserve">http://www.renfe.com/empresa/organizacion/memoria.html
</t>
        </r>
      </text>
    </comment>
    <comment ref="M5" authorId="0">
      <text>
        <r>
          <rPr>
            <sz val="8"/>
            <rFont val="Tahoma"/>
            <family val="2"/>
          </rPr>
          <t>http://www.renfe.com/empresa/organizacion/memoria.html</t>
        </r>
      </text>
    </comment>
  </commentList>
</comments>
</file>

<file path=xl/comments3.xml><?xml version="1.0" encoding="utf-8"?>
<comments xmlns="http://schemas.openxmlformats.org/spreadsheetml/2006/main">
  <authors>
    <author>CIEDES</author>
  </authors>
  <commentList>
    <comment ref="H3" authorId="0">
      <text>
        <r>
          <rPr>
            <sz val="8"/>
            <rFont val="Tahoma"/>
            <family val="2"/>
          </rPr>
          <t>http://atlas.vivienda.es/carto.php?&amp;lang=es&amp;typind=C&amp;nivgeos=prov&amp;curIdDom=1&amp;curCodeDom=vivpre&amp;curCodeTheme=vivprec&amp;curCodeInd=pvivi001&amp;curserie=2010-1T</t>
        </r>
      </text>
    </comment>
    <comment ref="M3" authorId="0">
      <text>
        <r>
          <rPr>
            <sz val="8"/>
            <rFont val="Tahoma"/>
            <family val="2"/>
          </rPr>
          <t>http://atlas.vivienda.es/carto.php?&amp;lang=es&amp;typind=C&amp;nivgeos=prov&amp;curIdDom=1&amp;curCodeDom=vivpre&amp;curCodeTheme=vivprec&amp;curCodeInd=pvivi001&amp;curserie=2010-1T</t>
        </r>
      </text>
    </comment>
    <comment ref="M4" authorId="0">
      <text>
        <r>
          <rPr>
            <sz val="8"/>
            <rFont val="Tahoma"/>
            <family val="2"/>
          </rPr>
          <t>Analistas a través del Colegio de Arquitectos</t>
        </r>
      </text>
    </comment>
    <comment ref="M5" authorId="0">
      <text>
        <r>
          <rPr>
            <sz val="8"/>
            <rFont val="Tahoma"/>
            <family val="2"/>
          </rPr>
          <t>Analistas a través del Colegio de Arquitectos</t>
        </r>
      </text>
    </comment>
    <comment ref="M9" authorId="0">
      <text>
        <r>
          <rPr>
            <sz val="8"/>
            <rFont val="Tahoma"/>
            <family val="2"/>
          </rPr>
          <t>http://www.sepe.es/contenidos/cifras/datos_estadisticos/municipios/febrero_2009/MUNI_MALAGA_0209.xls
Media de 12 meses
Argos igual datos
Contratos año: 16.740</t>
        </r>
      </text>
    </comment>
    <comment ref="M12" authorId="0">
      <text>
        <r>
          <rPr>
            <sz val="8"/>
            <rFont val="Tahoma"/>
            <family val="2"/>
          </rPr>
          <t>Sepe - Málaga - @ 30-6-10</t>
        </r>
      </text>
    </comment>
    <comment ref="A13" authorId="0">
      <text>
        <r>
          <rPr>
            <sz val="8"/>
            <rFont val="Tahoma"/>
            <family val="2"/>
          </rPr>
          <t>Años - (0-15/16-64)*100</t>
        </r>
      </text>
    </comment>
    <comment ref="M13" authorId="0">
      <text>
        <r>
          <rPr>
            <sz val="8"/>
            <rFont val="Tahoma"/>
            <family val="2"/>
          </rPr>
          <t xml:space="preserve">http://www.ine.es/jaxi/tabla.do?path=/t20/e245/p05/a2009/l0/&amp;file=00029001.px&amp;type=pcaxis&amp;L=0
</t>
        </r>
      </text>
    </comment>
    <comment ref="A14" authorId="0">
      <text>
        <r>
          <rPr>
            <sz val="8"/>
            <rFont val="Tahoma"/>
            <family val="2"/>
          </rPr>
          <t xml:space="preserve">Años - (65+años/16-64)*100
</t>
        </r>
      </text>
    </comment>
    <comment ref="A15" authorId="0">
      <text>
        <r>
          <rPr>
            <sz val="8"/>
            <rFont val="Tahoma"/>
            <family val="2"/>
          </rPr>
          <t xml:space="preserve">
Años - (0-15+65+años)/16-64)*100</t>
        </r>
      </text>
    </comment>
  </commentList>
</comments>
</file>

<file path=xl/comments4.xml><?xml version="1.0" encoding="utf-8"?>
<comments xmlns="http://schemas.openxmlformats.org/spreadsheetml/2006/main">
  <authors>
    <author>CIEDES</author>
  </authors>
  <commentList>
    <comment ref="G3" authorId="0">
      <text>
        <r>
          <rPr>
            <sz val="8"/>
            <rFont val="Tahoma"/>
            <family val="2"/>
          </rPr>
          <t xml:space="preserve">10-5-05
</t>
        </r>
      </text>
    </comment>
    <comment ref="H3" authorId="0">
      <text>
        <r>
          <rPr>
            <sz val="8"/>
            <rFont val="Tahoma"/>
            <family val="2"/>
          </rPr>
          <t>20-3-06
18-10-06</t>
        </r>
      </text>
    </comment>
    <comment ref="M3" authorId="0">
      <text>
        <r>
          <rPr>
            <sz val="8"/>
            <rFont val="Tahoma"/>
            <family val="2"/>
          </rPr>
          <t>4-1-09</t>
        </r>
      </text>
    </comment>
    <comment ref="N3" authorId="0">
      <text>
        <r>
          <rPr>
            <sz val="8"/>
            <rFont val="Tahoma"/>
            <family val="2"/>
          </rPr>
          <t>7-7-10</t>
        </r>
      </text>
    </comment>
    <comment ref="O3" authorId="0">
      <text>
        <r>
          <rPr>
            <sz val="8"/>
            <rFont val="Tahoma"/>
            <family val="2"/>
          </rPr>
          <t>23-6-11</t>
        </r>
      </text>
    </comment>
    <comment ref="L4" authorId="0">
      <text>
        <r>
          <rPr>
            <sz val="8"/>
            <rFont val="Tahoma"/>
            <family val="2"/>
          </rPr>
          <t xml:space="preserve">Revista Calidad nº 20
</t>
        </r>
      </text>
    </comment>
    <comment ref="M4" authorId="0">
      <text>
        <r>
          <rPr>
            <sz val="8"/>
            <rFont val="Tahoma"/>
            <family val="2"/>
          </rPr>
          <t>http://calidad.malaga.eu/formacion/calidad/portal/menu/seccion_0003/secciones/subSeccion_0001d/subSeccion_0002
Confirmado por M. Serrano</t>
        </r>
      </text>
    </comment>
    <comment ref="M5" authorId="0">
      <text>
        <r>
          <rPr>
            <sz val="8"/>
            <rFont val="Tahoma"/>
            <family val="2"/>
          </rPr>
          <t>Datos P. Ciudadana @ intranet 29-6-10</t>
        </r>
      </text>
    </comment>
    <comment ref="L8" authorId="0">
      <text>
        <r>
          <rPr>
            <sz val="8"/>
            <rFont val="Tahoma"/>
            <family val="2"/>
          </rPr>
          <t>Memoria Participación C. - 2008</t>
        </r>
      </text>
    </comment>
    <comment ref="M8" authorId="0">
      <text>
        <r>
          <rPr>
            <sz val="8"/>
            <rFont val="Tahoma"/>
            <family val="2"/>
          </rPr>
          <t>Datos - P. Ciudadana @ 29-6-10</t>
        </r>
        <r>
          <rPr>
            <sz val="8"/>
            <rFont val="Tahoma"/>
            <family val="2"/>
          </rPr>
          <t xml:space="preserve">
Intranet  +
Nota prensa Ayto 21-7-10
</t>
        </r>
      </text>
    </comment>
    <comment ref="M9" authorId="0">
      <text>
        <r>
          <rPr>
            <sz val="8"/>
            <rFont val="Tahoma"/>
            <family val="2"/>
          </rPr>
          <t xml:space="preserve">Presupuesto consolidado Ayuntamiento Málaga. Inversiones reales.
</t>
        </r>
      </text>
    </comment>
    <comment ref="K6" authorId="0">
      <text>
        <r>
          <rPr>
            <sz val="8"/>
            <rFont val="Tahoma"/>
            <family val="2"/>
          </rPr>
          <t>http://www.elecciones.mir.es/MIR/jsp/resultados/index.htm
M. Interior
Elec. 27-5-07</t>
        </r>
      </text>
    </comment>
  </commentList>
</comments>
</file>

<file path=xl/sharedStrings.xml><?xml version="1.0" encoding="utf-8"?>
<sst xmlns="http://schemas.openxmlformats.org/spreadsheetml/2006/main" count="411" uniqueCount="88">
  <si>
    <t>Principales indicadores relacionados con “Málaga, Metrópoli  aeroportuaria”</t>
  </si>
  <si>
    <t>Evolución</t>
  </si>
  <si>
    <t>Var. 06/00</t>
  </si>
  <si>
    <t>Tendencia</t>
  </si>
  <si>
    <t>Var. 13/07</t>
  </si>
  <si>
    <t>Número de Operaciones aéreas.</t>
  </si>
  <si>
    <t>↑</t>
  </si>
  <si>
    <t>↓</t>
  </si>
  <si>
    <t>Tráfico aéreo de pasajeros</t>
  </si>
  <si>
    <t>Valores punta de tráfico de pasajeros</t>
  </si>
  <si>
    <t xml:space="preserve">     Máximo por día</t>
  </si>
  <si>
    <t xml:space="preserve">     Máximo por hora</t>
  </si>
  <si>
    <t>Vuelos directos semanales</t>
  </si>
  <si>
    <t xml:space="preserve">     Regular</t>
  </si>
  <si>
    <t xml:space="preserve">     Charter</t>
  </si>
  <si>
    <t>Fuente: Aena y Dirección General de Aviación Civil, Ministerio de Fomento.</t>
  </si>
  <si>
    <t>Principales indicadores relacionados con “Málaga y la movilidad”</t>
  </si>
  <si>
    <t>Viajeros en autobús urbano</t>
  </si>
  <si>
    <t>% suelo urbanizado/total suelo</t>
  </si>
  <si>
    <t>Vehículos/día/ciudad</t>
  </si>
  <si>
    <t>Fuente: Empresa Malagueña de Transportes, Observatorio de Medio Ambiente Urbano y Renfe.</t>
  </si>
  <si>
    <t>Parque de vehículos: Total - Málaga provincia</t>
  </si>
  <si>
    <t>Vehículos matriculados anual - Málaga provincia</t>
  </si>
  <si>
    <t>n.d</t>
  </si>
  <si>
    <t>Vehículos matriculados anual - Málaga capital</t>
  </si>
  <si>
    <t>Parque de vehículos: Total - Málaga capital</t>
  </si>
  <si>
    <t>Parque de vehículos: Otros - Málaga capital</t>
  </si>
  <si>
    <t>Parque de vehículos: Ciclomotores - Málaga capital</t>
  </si>
  <si>
    <t>Parque de vehículos: Motocicletas - Málaga capital</t>
  </si>
  <si>
    <t>Parque de vehículos: Turismos - Málaga capital</t>
  </si>
  <si>
    <t xml:space="preserve">Superficie Verde Útil (m2) </t>
  </si>
  <si>
    <t>Densidad de viviendas por hectárea (superficie urbanizable - suelo industrial y comercial)</t>
  </si>
  <si>
    <t>var.13/07</t>
  </si>
  <si>
    <t>var. 06/00</t>
  </si>
  <si>
    <t>Principales indicadores relacionados con “Málaga, Ciudad Solidaria”</t>
  </si>
  <si>
    <t>Var. 12/07</t>
  </si>
  <si>
    <t>n.d.</t>
  </si>
  <si>
    <t>13,20(06/05)</t>
  </si>
  <si>
    <t>Viviendas terminadas - totales</t>
  </si>
  <si>
    <t>-9,20(06/04)</t>
  </si>
  <si>
    <t>Viviendas terminadas - VPO</t>
  </si>
  <si>
    <t>-33,64(06/04)</t>
  </si>
  <si>
    <t>Densidad de Viviendas por Hectarea (sup urb - suelo industrial y comercial)</t>
  </si>
  <si>
    <t>Entidades sociales inscritas en el Registro de Sociedades</t>
  </si>
  <si>
    <t>Evolución de las empresas solidarias</t>
  </si>
  <si>
    <t>Evolución del empleo estable y de calidad. Contratos indefinidos</t>
  </si>
  <si>
    <t>Contratos totales - Málaga</t>
  </si>
  <si>
    <t>Porcentaje de contratos indefinidos sobre el total</t>
  </si>
  <si>
    <t>Evolución del empleo en personas discapacitadas (contratos en Málaga ciudad)</t>
  </si>
  <si>
    <t>Tasa de Dependencia Infantil (%)</t>
  </si>
  <si>
    <t>Tasa de Dependencia de Mayores (%)</t>
  </si>
  <si>
    <t>Tasa Dependencia General (%)</t>
  </si>
  <si>
    <t>Índice de envejecimiento (Población &gt;64 años / población &lt;16 años)</t>
  </si>
  <si>
    <t>Paro registrado total - Málaga</t>
  </si>
  <si>
    <t>Paro registrado Mujeres - Málaga</t>
  </si>
  <si>
    <t>Paro registrado Hombres - Málaga</t>
  </si>
  <si>
    <t>Paro registrado - Málaga - Sector Agricultura</t>
  </si>
  <si>
    <t>Paro registrado - Málaga - Sector Industria</t>
  </si>
  <si>
    <t>Paro registrado - Málaga - Construcción</t>
  </si>
  <si>
    <t>Paro registrado - Málaga - Servicios</t>
  </si>
  <si>
    <t>Paro registrado - Málaga - Sin empleo anterior</t>
  </si>
  <si>
    <t>Tasa de paro % - (nº de parados/nº de activos)</t>
  </si>
  <si>
    <t>Consultas realizadas en el centro de Información y Asesoramiento Juvenil</t>
  </si>
  <si>
    <t>Principales indicadores relacionados con “Málaga y la Gobernanza Local”</t>
  </si>
  <si>
    <t>Sesiones del Foro Metropolitano de Alcaldes - Inicio 10-5-05)</t>
  </si>
  <si>
    <t>Certificaciones municipales en calidad</t>
  </si>
  <si>
    <t>Sesiones del Consejo de Participación Ciudadana y Consejos Territoriales</t>
  </si>
  <si>
    <t>Participación ciudadana (% votantes en elecciones locales)</t>
  </si>
  <si>
    <t>52,42 (1999)</t>
  </si>
  <si>
    <t>56,27 (2003)</t>
  </si>
  <si>
    <t>50,17 (2007)</t>
  </si>
  <si>
    <t>55,59 (2011)</t>
  </si>
  <si>
    <t>% de inversión en Presupuesto participativo</t>
  </si>
  <si>
    <t>Presupuesto participativo (euros) - Vigencia: 2007 - 2009</t>
  </si>
  <si>
    <t>Presupuesto Municipal consolidado - Inversiones reales (€)</t>
  </si>
  <si>
    <t>Interior</t>
  </si>
  <si>
    <t>Tráfico aéreo de Mercancías</t>
  </si>
  <si>
    <t>Internacional</t>
  </si>
  <si>
    <t>Viajeros en autobús interurbanos</t>
  </si>
  <si>
    <t>Plazas de Aparcamientos Públicos</t>
  </si>
  <si>
    <t>Superficie(m2) de uso exclusivo del transporte público</t>
  </si>
  <si>
    <t>Longitud (m) de carriles de uso exclusivo de bicicletas</t>
  </si>
  <si>
    <t>Superficie (m2) de uso peatonal (Centro Histórico)</t>
  </si>
  <si>
    <t>Viajeros tren Cercanias - (subidos y bajados)--Málaga provincia</t>
  </si>
  <si>
    <t>Viajeros llegados en tren Talgo 200/AVE (AVE  23-12-07)</t>
  </si>
  <si>
    <t>Viajeros totales AVE</t>
  </si>
  <si>
    <r>
      <t>Zona Verde calificada por habitante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</si>
  <si>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Precio medio de la vivienda libre (último trimestre del año) €/m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</si>
</sst>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0,000"/>
    <numFmt numFmtId="166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4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17" borderId="0" applyNumberFormat="0" applyBorder="0" applyAlignment="0" applyProtection="0"/>
    <xf numFmtId="0" fontId="43" fillId="27" borderId="0" applyNumberFormat="0" applyBorder="0" applyAlignment="0" applyProtection="0"/>
    <xf numFmtId="0" fontId="2" fillId="19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7" borderId="0" applyNumberFormat="0" applyBorder="0" applyAlignment="0" applyProtection="0"/>
    <xf numFmtId="0" fontId="45" fillId="35" borderId="1" applyNumberFormat="0" applyAlignment="0" applyProtection="0"/>
    <xf numFmtId="0" fontId="4" fillId="36" borderId="2" applyNumberFormat="0" applyAlignment="0" applyProtection="0"/>
    <xf numFmtId="0" fontId="46" fillId="37" borderId="3" applyNumberFormat="0" applyAlignment="0" applyProtection="0"/>
    <xf numFmtId="0" fontId="5" fillId="38" borderId="4" applyNumberFormat="0" applyAlignment="0" applyProtection="0"/>
    <xf numFmtId="0" fontId="47" fillId="0" borderId="5" applyNumberFormat="0" applyFill="0" applyAlignment="0" applyProtection="0"/>
    <xf numFmtId="0" fontId="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5" borderId="0" applyNumberFormat="0" applyBorder="0" applyAlignment="0" applyProtection="0"/>
    <xf numFmtId="0" fontId="2" fillId="29" borderId="0" applyNumberFormat="0" applyBorder="0" applyAlignment="0" applyProtection="0"/>
    <xf numFmtId="0" fontId="43" fillId="46" borderId="0" applyNumberFormat="0" applyBorder="0" applyAlignment="0" applyProtection="0"/>
    <xf numFmtId="0" fontId="2" fillId="31" borderId="0" applyNumberFormat="0" applyBorder="0" applyAlignment="0" applyProtection="0"/>
    <xf numFmtId="0" fontId="43" fillId="47" borderId="0" applyNumberFormat="0" applyBorder="0" applyAlignment="0" applyProtection="0"/>
    <xf numFmtId="0" fontId="2" fillId="48" borderId="0" applyNumberFormat="0" applyBorder="0" applyAlignment="0" applyProtection="0"/>
    <xf numFmtId="0" fontId="49" fillId="49" borderId="1" applyNumberFormat="0" applyAlignment="0" applyProtection="0"/>
    <xf numFmtId="0" fontId="8" fillId="13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1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54" fillId="35" borderId="9" applyNumberFormat="0" applyAlignment="0" applyProtection="0"/>
    <xf numFmtId="0" fontId="11" fillId="36" borderId="10" applyNumberFormat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59" fillId="0" borderId="13" applyNumberFormat="0" applyFill="0" applyAlignment="0" applyProtection="0"/>
    <xf numFmtId="0" fontId="15" fillId="0" borderId="14" applyNumberFormat="0" applyFill="0" applyAlignment="0" applyProtection="0"/>
    <xf numFmtId="0" fontId="48" fillId="0" borderId="15" applyNumberFormat="0" applyFill="0" applyAlignment="0" applyProtection="0"/>
    <xf numFmtId="0" fontId="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7" fillId="0" borderId="18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19" xfId="0" applyBorder="1" applyAlignment="1">
      <alignment vertical="center" wrapText="1"/>
    </xf>
    <xf numFmtId="0" fontId="28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28" fillId="0" borderId="23" xfId="0" applyFont="1" applyBorder="1" applyAlignment="1">
      <alignment wrapText="1"/>
    </xf>
    <xf numFmtId="0" fontId="28" fillId="0" borderId="23" xfId="0" applyFont="1" applyBorder="1" applyAlignment="1">
      <alignment horizontal="left" wrapText="1" indent="2"/>
    </xf>
    <xf numFmtId="0" fontId="28" fillId="0" borderId="24" xfId="0" applyFont="1" applyFill="1" applyBorder="1" applyAlignment="1">
      <alignment wrapText="1"/>
    </xf>
    <xf numFmtId="0" fontId="28" fillId="0" borderId="22" xfId="0" applyFont="1" applyBorder="1" applyAlignment="1">
      <alignment/>
    </xf>
    <xf numFmtId="0" fontId="28" fillId="0" borderId="25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2" fillId="0" borderId="27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7" xfId="0" applyFont="1" applyBorder="1" applyAlignment="1">
      <alignment/>
    </xf>
    <xf numFmtId="3" fontId="20" fillId="0" borderId="23" xfId="0" applyNumberFormat="1" applyFont="1" applyBorder="1" applyAlignment="1">
      <alignment/>
    </xf>
    <xf numFmtId="4" fontId="20" fillId="0" borderId="23" xfId="0" applyNumberFormat="1" applyFont="1" applyBorder="1" applyAlignment="1">
      <alignment horizontal="right"/>
    </xf>
    <xf numFmtId="0" fontId="33" fillId="0" borderId="20" xfId="0" applyFont="1" applyBorder="1" applyAlignment="1">
      <alignment horizontal="center" vertical="center"/>
    </xf>
    <xf numFmtId="4" fontId="20" fillId="0" borderId="22" xfId="0" applyNumberFormat="1" applyFont="1" applyBorder="1" applyAlignment="1">
      <alignment/>
    </xf>
    <xf numFmtId="0" fontId="34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/>
    </xf>
    <xf numFmtId="0" fontId="20" fillId="0" borderId="19" xfId="0" applyFont="1" applyBorder="1" applyAlignment="1">
      <alignment horizontal="center"/>
    </xf>
    <xf numFmtId="4" fontId="20" fillId="0" borderId="20" xfId="0" applyNumberFormat="1" applyFont="1" applyBorder="1" applyAlignment="1">
      <alignment horizontal="right"/>
    </xf>
    <xf numFmtId="0" fontId="34" fillId="0" borderId="2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1" fontId="27" fillId="0" borderId="23" xfId="0" applyNumberFormat="1" applyFont="1" applyBorder="1" applyAlignment="1">
      <alignment vertical="center" wrapText="1"/>
    </xf>
    <xf numFmtId="1" fontId="30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3" fontId="20" fillId="0" borderId="23" xfId="0" applyNumberFormat="1" applyFont="1" applyBorder="1" applyAlignment="1">
      <alignment vertical="center" wrapText="1"/>
    </xf>
    <xf numFmtId="3" fontId="20" fillId="0" borderId="22" xfId="0" applyNumberFormat="1" applyFont="1" applyBorder="1" applyAlignment="1">
      <alignment vertical="center" wrapText="1"/>
    </xf>
    <xf numFmtId="2" fontId="20" fillId="0" borderId="23" xfId="0" applyNumberFormat="1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3" fontId="20" fillId="0" borderId="23" xfId="0" applyNumberFormat="1" applyFont="1" applyFill="1" applyBorder="1" applyAlignment="1">
      <alignment vertical="center" wrapText="1"/>
    </xf>
    <xf numFmtId="3" fontId="20" fillId="0" borderId="22" xfId="0" applyNumberFormat="1" applyFont="1" applyFill="1" applyBorder="1" applyAlignment="1">
      <alignment vertical="center" wrapText="1"/>
    </xf>
    <xf numFmtId="2" fontId="20" fillId="0" borderId="23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3" fontId="20" fillId="0" borderId="20" xfId="87" applyNumberFormat="1" applyFont="1" applyBorder="1" applyAlignment="1">
      <alignment vertical="center" wrapText="1"/>
    </xf>
    <xf numFmtId="2" fontId="20" fillId="0" borderId="20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vertical="center" wrapText="1"/>
    </xf>
    <xf numFmtId="3" fontId="20" fillId="0" borderId="20" xfId="0" applyNumberFormat="1" applyFont="1" applyFill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4" fontId="20" fillId="0" borderId="23" xfId="0" applyNumberFormat="1" applyFont="1" applyBorder="1" applyAlignment="1">
      <alignment vertical="center" wrapText="1"/>
    </xf>
    <xf numFmtId="2" fontId="20" fillId="0" borderId="22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166" fontId="20" fillId="0" borderId="22" xfId="0" applyNumberFormat="1" applyFont="1" applyFill="1" applyBorder="1" applyAlignment="1">
      <alignment vertical="center" wrapText="1"/>
    </xf>
    <xf numFmtId="166" fontId="20" fillId="0" borderId="23" xfId="0" applyNumberFormat="1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21" xfId="0" applyNumberFormat="1" applyFont="1" applyBorder="1" applyAlignment="1">
      <alignment vertical="center" wrapText="1"/>
    </xf>
    <xf numFmtId="3" fontId="23" fillId="0" borderId="23" xfId="0" applyNumberFormat="1" applyFont="1" applyBorder="1" applyAlignment="1">
      <alignment vertical="center" wrapText="1"/>
    </xf>
    <xf numFmtId="3" fontId="23" fillId="0" borderId="23" xfId="0" applyNumberFormat="1" applyFont="1" applyFill="1" applyBorder="1" applyAlignment="1">
      <alignment vertical="center" wrapText="1"/>
    </xf>
    <xf numFmtId="165" fontId="20" fillId="0" borderId="23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165" fontId="20" fillId="0" borderId="24" xfId="0" applyNumberFormat="1" applyFont="1" applyFill="1" applyBorder="1" applyAlignment="1">
      <alignment vertical="center" wrapText="1"/>
    </xf>
    <xf numFmtId="3" fontId="20" fillId="0" borderId="29" xfId="0" applyNumberFormat="1" applyFont="1" applyFill="1" applyBorder="1" applyAlignment="1">
      <alignment vertical="center" wrapText="1"/>
    </xf>
    <xf numFmtId="3" fontId="20" fillId="0" borderId="24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2" fontId="20" fillId="55" borderId="23" xfId="0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vertical="center" wrapText="1"/>
    </xf>
    <xf numFmtId="1" fontId="28" fillId="0" borderId="23" xfId="0" applyNumberFormat="1" applyFont="1" applyBorder="1" applyAlignment="1">
      <alignment vertical="center" wrapText="1"/>
    </xf>
    <xf numFmtId="0" fontId="28" fillId="55" borderId="23" xfId="0" applyFont="1" applyFill="1" applyBorder="1" applyAlignment="1">
      <alignment vertical="center" wrapText="1"/>
    </xf>
    <xf numFmtId="2" fontId="28" fillId="55" borderId="23" xfId="0" applyNumberFormat="1" applyFont="1" applyFill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0" fontId="20" fillId="0" borderId="23" xfId="0" applyNumberFormat="1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right" vertical="center" wrapText="1"/>
    </xf>
    <xf numFmtId="1" fontId="33" fillId="0" borderId="23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right" vertical="center" wrapText="1"/>
    </xf>
    <xf numFmtId="3" fontId="34" fillId="0" borderId="2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vertical="center" wrapText="1"/>
    </xf>
    <xf numFmtId="49" fontId="20" fillId="0" borderId="23" xfId="0" applyNumberFormat="1" applyFont="1" applyBorder="1" applyAlignment="1">
      <alignment horizontal="right" vertical="center" wrapText="1"/>
    </xf>
    <xf numFmtId="1" fontId="34" fillId="0" borderId="2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vertical="center" wrapText="1"/>
    </xf>
    <xf numFmtId="1" fontId="20" fillId="0" borderId="22" xfId="0" applyNumberFormat="1" applyFont="1" applyBorder="1" applyAlignment="1">
      <alignment vertical="center" wrapText="1"/>
    </xf>
    <xf numFmtId="4" fontId="20" fillId="0" borderId="23" xfId="0" applyNumberFormat="1" applyFont="1" applyFill="1" applyBorder="1" applyAlignment="1">
      <alignment vertical="center" wrapText="1"/>
    </xf>
    <xf numFmtId="4" fontId="20" fillId="55" borderId="23" xfId="0" applyNumberFormat="1" applyFont="1" applyFill="1" applyBorder="1" applyAlignment="1">
      <alignment vertical="center" wrapText="1"/>
    </xf>
    <xf numFmtId="4" fontId="20" fillId="55" borderId="22" xfId="0" applyNumberFormat="1" applyFont="1" applyFill="1" applyBorder="1" applyAlignment="1">
      <alignment vertical="center" wrapText="1"/>
    </xf>
    <xf numFmtId="0" fontId="34" fillId="0" borderId="20" xfId="0" applyFont="1" applyBorder="1" applyAlignment="1">
      <alignment horizontal="center" vertical="center" wrapText="1"/>
    </xf>
    <xf numFmtId="1" fontId="20" fillId="0" borderId="23" xfId="0" applyNumberFormat="1" applyFont="1" applyFill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4" fontId="23" fillId="55" borderId="23" xfId="17" applyNumberFormat="1" applyFont="1" applyFill="1" applyBorder="1" applyAlignment="1">
      <alignment vertical="center" wrapText="1"/>
    </xf>
    <xf numFmtId="3" fontId="23" fillId="55" borderId="23" xfId="17" applyNumberFormat="1" applyFont="1" applyFill="1" applyBorder="1" applyAlignment="1">
      <alignment vertical="center" wrapText="1"/>
    </xf>
    <xf numFmtId="3" fontId="23" fillId="55" borderId="20" xfId="17" applyNumberFormat="1" applyFont="1" applyFill="1" applyBorder="1" applyAlignment="1">
      <alignment vertical="center" wrapText="1"/>
    </xf>
    <xf numFmtId="0" fontId="20" fillId="55" borderId="0" xfId="0" applyFont="1" applyFill="1" applyAlignment="1">
      <alignment vertical="center" wrapText="1"/>
    </xf>
    <xf numFmtId="2" fontId="23" fillId="55" borderId="23" xfId="17" applyNumberFormat="1" applyFont="1" applyFill="1" applyBorder="1" applyAlignment="1">
      <alignment vertical="center" wrapText="1"/>
    </xf>
    <xf numFmtId="2" fontId="34" fillId="0" borderId="23" xfId="0" applyNumberFormat="1" applyFont="1" applyBorder="1" applyAlignment="1">
      <alignment horizontal="center" vertical="center" wrapText="1"/>
    </xf>
    <xf numFmtId="2" fontId="20" fillId="55" borderId="0" xfId="0" applyNumberFormat="1" applyFont="1" applyFill="1" applyAlignment="1">
      <alignment vertical="center" wrapText="1"/>
    </xf>
    <xf numFmtId="3" fontId="20" fillId="55" borderId="23" xfId="0" applyNumberFormat="1" applyFont="1" applyFill="1" applyBorder="1" applyAlignment="1">
      <alignment vertical="center" wrapText="1"/>
    </xf>
    <xf numFmtId="2" fontId="20" fillId="55" borderId="23" xfId="0" applyNumberFormat="1" applyFont="1" applyFill="1" applyBorder="1" applyAlignment="1">
      <alignment horizontal="right" vertical="center" wrapText="1"/>
    </xf>
    <xf numFmtId="0" fontId="33" fillId="55" borderId="23" xfId="0" applyFont="1" applyFill="1" applyBorder="1" applyAlignment="1">
      <alignment horizontal="center" vertical="center" wrapText="1"/>
    </xf>
    <xf numFmtId="3" fontId="20" fillId="55" borderId="23" xfId="0" applyNumberFormat="1" applyFont="1" applyFill="1" applyBorder="1" applyAlignment="1">
      <alignment horizontal="center" vertical="center" wrapText="1"/>
    </xf>
    <xf numFmtId="0" fontId="34" fillId="55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34" fillId="0" borderId="2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" fontId="27" fillId="0" borderId="23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10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1 3" xfId="30"/>
    <cellStyle name="40% - Énfasis2" xfId="31"/>
    <cellStyle name="40% - Énfasis2 2" xfId="32"/>
    <cellStyle name="40% - Énfasis3" xfId="33"/>
    <cellStyle name="40% - Énfasis3 2" xfId="34"/>
    <cellStyle name="40% - Énfasis4" xfId="35"/>
    <cellStyle name="40% - Énfasis4 2" xfId="36"/>
    <cellStyle name="40% - Énfasis5" xfId="37"/>
    <cellStyle name="40% - Énfasis5 2" xfId="38"/>
    <cellStyle name="40% - Énfasis6" xfId="39"/>
    <cellStyle name="40% - Énfasis6 2" xfId="40"/>
    <cellStyle name="60% - Énfasis1" xfId="41"/>
    <cellStyle name="60% - Énfasis1 2" xfId="42"/>
    <cellStyle name="60% - Énfasis2" xfId="43"/>
    <cellStyle name="60% - Énfasis2 2" xfId="44"/>
    <cellStyle name="60% - Énfasis3" xfId="45"/>
    <cellStyle name="60% - Énfasis3 2" xfId="46"/>
    <cellStyle name="60% - Énfasis4" xfId="47"/>
    <cellStyle name="60% - Énfasis4 2" xfId="48"/>
    <cellStyle name="60% - Énfasis5" xfId="49"/>
    <cellStyle name="60% - Énfasis5 2" xfId="50"/>
    <cellStyle name="60% - Énfasis6" xfId="51"/>
    <cellStyle name="60% - Énfasis6 2" xfId="52"/>
    <cellStyle name="Buena" xfId="53"/>
    <cellStyle name="Buena 2" xfId="54"/>
    <cellStyle name="Cálculo" xfId="55"/>
    <cellStyle name="Cálculo 2" xfId="56"/>
    <cellStyle name="Celda de comprobación" xfId="57"/>
    <cellStyle name="Celda de comprobación 2" xfId="58"/>
    <cellStyle name="Celda vinculada" xfId="59"/>
    <cellStyle name="Celda vinculada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Millares 2" xfId="85"/>
    <cellStyle name="Millares 3" xfId="86"/>
    <cellStyle name="Millares_Hoja1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2 3" xfId="94"/>
    <cellStyle name="Normal 3" xfId="95"/>
    <cellStyle name="Normal 4" xfId="96"/>
    <cellStyle name="Normal 5" xfId="97"/>
    <cellStyle name="Notas" xfId="98"/>
    <cellStyle name="Notas 2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TRÁFICO AÉREO PASAJEROS</a:t>
            </a:r>
          </a:p>
        </c:rich>
      </c:tx>
      <c:layout>
        <c:manualLayout>
          <c:xMode val="factor"/>
          <c:yMode val="factor"/>
          <c:x val="0.025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475"/>
          <c:w val="0.697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Aeropuerto!$A$6</c:f>
              <c:strCache>
                <c:ptCount val="1"/>
                <c:pt idx="0">
                  <c:v>Tráfico aéreo de pasajeros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Aeropuerto!$B$4:$Q$4</c:f>
              <c:strCache/>
            </c:strRef>
          </c:cat>
          <c:val>
            <c:numRef>
              <c:f>Aeropuerto!$B$6:$Q$6</c:f>
              <c:numCache/>
            </c:numRef>
          </c:val>
          <c:smooth val="0"/>
        </c:ser>
        <c:ser>
          <c:idx val="1"/>
          <c:order val="1"/>
          <c:tx>
            <c:strRef>
              <c:f>Aeropuerto!$A$7</c:f>
              <c:strCache>
                <c:ptCount val="1"/>
                <c:pt idx="0">
                  <c:v>Internacional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Aeropuerto!$B$4:$Q$4</c:f>
              <c:strCache/>
            </c:strRef>
          </c:cat>
          <c:val>
            <c:numRef>
              <c:f>Aeropuerto!$B$7:$Q$7</c:f>
              <c:numCache/>
            </c:numRef>
          </c:val>
          <c:smooth val="0"/>
        </c:ser>
        <c:ser>
          <c:idx val="2"/>
          <c:order val="2"/>
          <c:tx>
            <c:strRef>
              <c:f>Aeropuerto!$A$8</c:f>
              <c:strCache>
                <c:ptCount val="1"/>
                <c:pt idx="0">
                  <c:v>Interior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Aeropuerto!$B$4:$Q$4</c:f>
              <c:strCache/>
            </c:strRef>
          </c:cat>
          <c:val>
            <c:numRef>
              <c:f>Aeropuerto!$B$8:$Q$8</c:f>
              <c:numCache/>
            </c:numRef>
          </c:val>
          <c:smooth val="0"/>
        </c:ser>
        <c:marker val="1"/>
        <c:axId val="28331536"/>
        <c:axId val="54936209"/>
      </c:lineChart>
      <c:catAx>
        <c:axId val="283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36209"/>
        <c:crosses val="autoZero"/>
        <c:auto val="1"/>
        <c:lblOffset val="100"/>
        <c:tickLblSkip val="1"/>
        <c:noMultiLvlLbl val="0"/>
      </c:catAx>
      <c:valAx>
        <c:axId val="54936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1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5"/>
          <c:y val="0.443"/>
          <c:w val="0.284"/>
          <c:h val="0.2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Uso Suelo Público</a:t>
            </a:r>
          </a:p>
        </c:rich>
      </c:tx>
      <c:layout>
        <c:manualLayout>
          <c:xMode val="factor"/>
          <c:yMode val="factor"/>
          <c:x val="0.05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475"/>
          <c:w val="0.615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Movilidad!$A$9</c:f>
              <c:strCache>
                <c:ptCount val="1"/>
                <c:pt idx="0">
                  <c:v>Superficie(m2) de uso exclusivo del transporte público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Movilidad!$G$2:$P$2</c:f>
              <c:strCache/>
            </c:strRef>
          </c:cat>
          <c:val>
            <c:numRef>
              <c:f>Movilidad!$G$9:$P$9</c:f>
              <c:numCache/>
            </c:numRef>
          </c:val>
          <c:smooth val="0"/>
        </c:ser>
        <c:ser>
          <c:idx val="1"/>
          <c:order val="1"/>
          <c:tx>
            <c:strRef>
              <c:f>Movilidad!$A$10</c:f>
              <c:strCache>
                <c:ptCount val="1"/>
                <c:pt idx="0">
                  <c:v>Longitud (m) de carriles de uso exclusivo de bicicletas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Movilidad!$G$2:$P$2</c:f>
              <c:strCache/>
            </c:strRef>
          </c:cat>
          <c:val>
            <c:numRef>
              <c:f>Movilidad!$G$10:$P$10</c:f>
              <c:numCache/>
            </c:numRef>
          </c:val>
          <c:smooth val="0"/>
        </c:ser>
        <c:ser>
          <c:idx val="2"/>
          <c:order val="2"/>
          <c:tx>
            <c:strRef>
              <c:f>Movilidad!$A$11</c:f>
              <c:strCache>
                <c:ptCount val="1"/>
                <c:pt idx="0">
                  <c:v>Superficie (m2) de uso peatonal (Centro Histórico)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Movilidad!$G$2:$P$2</c:f>
              <c:strCache/>
            </c:strRef>
          </c:cat>
          <c:val>
            <c:numRef>
              <c:f>Movilidad!$G$11:$P$11</c:f>
              <c:numCache/>
            </c:numRef>
          </c:val>
          <c:smooth val="0"/>
        </c:ser>
        <c:marker val="1"/>
        <c:axId val="43287082"/>
        <c:axId val="5840379"/>
      </c:lineChart>
      <c:catAx>
        <c:axId val="4328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0379"/>
        <c:crosses val="autoZero"/>
        <c:auto val="1"/>
        <c:lblOffset val="100"/>
        <c:tickLblSkip val="1"/>
        <c:noMultiLvlLbl val="0"/>
      </c:catAx>
      <c:valAx>
        <c:axId val="5840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7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385"/>
          <c:w val="0.334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"/>
          <c:y val="0.24275"/>
          <c:w val="0.678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Movilidad!$A$3</c:f>
              <c:strCache>
                <c:ptCount val="1"/>
                <c:pt idx="0">
                  <c:v>Viajeros llegados en tren Talgo 200/AVE (AVE  23-12-07)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Movilidad!$E$2:$P$2</c:f>
              <c:strCache/>
            </c:strRef>
          </c:cat>
          <c:val>
            <c:numRef>
              <c:f>Movilidad!$E$3:$P$3</c:f>
              <c:numCache/>
            </c:numRef>
          </c:val>
          <c:smooth val="0"/>
        </c:ser>
        <c:marker val="1"/>
        <c:axId val="23694484"/>
        <c:axId val="51975733"/>
      </c:lineChart>
      <c:catAx>
        <c:axId val="2369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75733"/>
        <c:crosses val="autoZero"/>
        <c:auto val="1"/>
        <c:lblOffset val="100"/>
        <c:tickLblSkip val="1"/>
        <c:noMultiLvlLbl val="0"/>
      </c:catAx>
      <c:valAx>
        <c:axId val="51975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94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"/>
          <c:y val="0.32775"/>
          <c:w val="0.225"/>
          <c:h val="0.5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12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1575"/>
          <c:w val="0.752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Movilidad!$A$6</c:f>
              <c:strCache>
                <c:ptCount val="1"/>
                <c:pt idx="0">
                  <c:v>Viajeros en autobús urbano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Movilidad!$B$2:$Q$2</c:f>
              <c:strCache/>
            </c:strRef>
          </c:cat>
          <c:val>
            <c:numRef>
              <c:f>Movilidad!$B$6:$Q$6</c:f>
              <c:numCache/>
            </c:numRef>
          </c:val>
          <c:smooth val="0"/>
        </c:ser>
        <c:marker val="1"/>
        <c:axId val="36132126"/>
        <c:axId val="20399503"/>
      </c:lineChart>
      <c:catAx>
        <c:axId val="36132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99503"/>
        <c:crosses val="autoZero"/>
        <c:auto val="1"/>
        <c:lblOffset val="100"/>
        <c:tickLblSkip val="1"/>
        <c:noMultiLvlLbl val="0"/>
      </c:catAx>
      <c:valAx>
        <c:axId val="20399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32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312"/>
          <c:w val="0.25275"/>
          <c:h val="0.3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Tasas de dependencia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25"/>
          <c:w val="0.752"/>
          <c:h val="0.829"/>
        </c:manualLayout>
      </c:layout>
      <c:lineChart>
        <c:grouping val="standard"/>
        <c:varyColors val="0"/>
        <c:ser>
          <c:idx val="0"/>
          <c:order val="0"/>
          <c:tx>
            <c:v>Dependencia Infantil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Solidaria'!$F$2:$Q$2</c:f>
              <c:strCache/>
            </c:strRef>
          </c:cat>
          <c:val>
            <c:numRef>
              <c:f>'Ciudad Solidaria'!$F$13:$Q$13</c:f>
              <c:numCache/>
            </c:numRef>
          </c:val>
          <c:smooth val="0"/>
        </c:ser>
        <c:ser>
          <c:idx val="1"/>
          <c:order val="1"/>
          <c:tx>
            <c:v>Dependencia de Mayores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Solidaria'!$F$2:$Q$2</c:f>
              <c:strCache/>
            </c:strRef>
          </c:cat>
          <c:val>
            <c:numRef>
              <c:f>'Ciudad Solidaria'!$F$14:$Q$14</c:f>
              <c:numCache/>
            </c:numRef>
          </c:val>
          <c:smooth val="0"/>
        </c:ser>
        <c:ser>
          <c:idx val="2"/>
          <c:order val="2"/>
          <c:tx>
            <c:v>Dependencia General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Solidaria'!$F$2:$Q$2</c:f>
              <c:strCache/>
            </c:strRef>
          </c:cat>
          <c:val>
            <c:numRef>
              <c:f>'Ciudad Solidaria'!$F$15:$Q$15</c:f>
              <c:numCache/>
            </c:numRef>
          </c:val>
          <c:smooth val="0"/>
        </c:ser>
        <c:marker val="1"/>
        <c:axId val="12768712"/>
        <c:axId val="59700745"/>
      </c:lineChart>
      <c:catAx>
        <c:axId val="12768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00745"/>
        <c:crosses val="autoZero"/>
        <c:auto val="1"/>
        <c:lblOffset val="100"/>
        <c:tickLblSkip val="1"/>
        <c:noMultiLvlLbl val="0"/>
      </c:catAx>
      <c:valAx>
        <c:axId val="59700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68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1585"/>
          <c:w val="0.2255"/>
          <c:h val="0.5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/ Parados - Málaga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875"/>
          <c:w val="0.76725"/>
          <c:h val="0.876"/>
        </c:manualLayout>
      </c:layout>
      <c:lineChart>
        <c:grouping val="standard"/>
        <c:varyColors val="0"/>
        <c:ser>
          <c:idx val="0"/>
          <c:order val="0"/>
          <c:tx>
            <c:v>Paro total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Solidaria'!$B$2:$Q$2</c:f>
              <c:strCache/>
            </c:strRef>
          </c:cat>
          <c:val>
            <c:numRef>
              <c:f>'Ciudad Solidaria'!$B$17:$Q$17</c:f>
              <c:numCache/>
            </c:numRef>
          </c:val>
          <c:smooth val="0"/>
        </c:ser>
        <c:ser>
          <c:idx val="1"/>
          <c:order val="1"/>
          <c:tx>
            <c:v>Contratos totales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Solidaria'!$B$2:$Q$2</c:f>
              <c:strCache/>
            </c:strRef>
          </c:cat>
          <c:val>
            <c:numRef>
              <c:f>'Ciudad Solidaria'!$B$10:$Q$10</c:f>
              <c:numCache/>
            </c:numRef>
          </c:val>
          <c:smooth val="0"/>
        </c:ser>
        <c:ser>
          <c:idx val="2"/>
          <c:order val="2"/>
          <c:tx>
            <c:v>Contratos indefinidos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Solidaria'!$B$2:$Q$2</c:f>
              <c:strCache/>
            </c:strRef>
          </c:cat>
          <c:val>
            <c:numRef>
              <c:f>'Ciudad Solidaria'!$B$9:$Q$9</c:f>
              <c:numCache/>
            </c:numRef>
          </c:val>
          <c:smooth val="0"/>
        </c:ser>
        <c:marker val="1"/>
        <c:axId val="63187090"/>
        <c:axId val="49254819"/>
      </c:lineChart>
      <c:catAx>
        <c:axId val="63187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54819"/>
        <c:crosses val="autoZero"/>
        <c:auto val="1"/>
        <c:lblOffset val="100"/>
        <c:tickLblSkip val="1"/>
        <c:noMultiLvlLbl val="0"/>
      </c:catAx>
      <c:valAx>
        <c:axId val="49254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trabajadores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87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16225"/>
          <c:w val="0.19275"/>
          <c:h val="0.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viviendas terminadas</a:t>
            </a:r>
          </a:p>
        </c:rich>
      </c:tx>
      <c:layout>
        <c:manualLayout>
          <c:xMode val="factor"/>
          <c:yMode val="factor"/>
          <c:x val="0.00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7"/>
          <c:w val="0.708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'Ciudad Solidaria'!$A$4</c:f>
              <c:strCache>
                <c:ptCount val="1"/>
                <c:pt idx="0">
                  <c:v>Viviendas terminadas - 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Solidaria'!$F$2:$Q$2</c:f>
              <c:strCache/>
            </c:strRef>
          </c:cat>
          <c:val>
            <c:numRef>
              <c:f>'Ciudad Solidaria'!$F$4:$Q$4</c:f>
              <c:numCache/>
            </c:numRef>
          </c:val>
          <c:smooth val="0"/>
        </c:ser>
        <c:ser>
          <c:idx val="1"/>
          <c:order val="1"/>
          <c:tx>
            <c:strRef>
              <c:f>'Ciudad Solidaria'!$A$5</c:f>
              <c:strCache>
                <c:ptCount val="1"/>
                <c:pt idx="0">
                  <c:v>Viviendas terminadas - VPO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Solidaria'!$F$2:$Q$2</c:f>
              <c:strCache/>
            </c:strRef>
          </c:cat>
          <c:val>
            <c:numRef>
              <c:f>'Ciudad Solidaria'!$F$5:$Q$5</c:f>
              <c:numCache/>
            </c:numRef>
          </c:val>
          <c:smooth val="0"/>
        </c:ser>
        <c:marker val="1"/>
        <c:axId val="38831996"/>
        <c:axId val="16163421"/>
      </c:lineChart>
      <c:catAx>
        <c:axId val="38831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63421"/>
        <c:crosses val="autoZero"/>
        <c:auto val="1"/>
        <c:lblOffset val="100"/>
        <c:tickLblSkip val="1"/>
        <c:noMultiLvlLbl val="0"/>
      </c:catAx>
      <c:valAx>
        <c:axId val="1616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viviendas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31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2135"/>
          <c:w val="0.217"/>
          <c:h val="0.4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Consultas - Centro de Información y Asesoramiento Juvenil</a:t>
            </a:r>
          </a:p>
        </c:rich>
      </c:tx>
      <c:layout>
        <c:manualLayout>
          <c:xMode val="factor"/>
          <c:yMode val="factor"/>
          <c:x val="0.009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2425"/>
          <c:w val="0.76925"/>
          <c:h val="0.77525"/>
        </c:manualLayout>
      </c:layout>
      <c:lineChart>
        <c:grouping val="standard"/>
        <c:varyColors val="0"/>
        <c:ser>
          <c:idx val="0"/>
          <c:order val="0"/>
          <c:tx>
            <c:v>Consultas realizadas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'Ciudad Solidaria'!$B$2:$Q$2</c:f>
              <c:strCache/>
            </c:strRef>
          </c:cat>
          <c:val>
            <c:numRef>
              <c:f>'Ciudad Solidaria'!$B$26:$Q$26</c:f>
              <c:numCache/>
            </c:numRef>
          </c:val>
          <c:smooth val="0"/>
        </c:ser>
        <c:marker val="1"/>
        <c:axId val="39079046"/>
        <c:axId val="34198071"/>
      </c:lineChart>
      <c:catAx>
        <c:axId val="39079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98071"/>
        <c:crosses val="autoZero"/>
        <c:auto val="1"/>
        <c:lblOffset val="100"/>
        <c:tickLblSkip val="1"/>
        <c:noMultiLvlLbl val="0"/>
      </c:catAx>
      <c:valAx>
        <c:axId val="3419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79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33675"/>
          <c:w val="0.2055"/>
          <c:h val="0.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 / Elecciones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925"/>
          <c:w val="0.772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v>Presupuesto Municipal - Inversiones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Gobernanza!$G$2:$P$2</c:f>
              <c:strCache/>
            </c:strRef>
          </c:cat>
          <c:val>
            <c:numRef>
              <c:f>Gobernanza!$G$9:$P$9</c:f>
              <c:numCache/>
            </c:numRef>
          </c:val>
        </c:ser>
        <c:ser>
          <c:idx val="1"/>
          <c:order val="1"/>
          <c:tx>
            <c:v>Elecciones municipales 2007 - 2011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3431216"/>
        <c:axId val="40954673"/>
      </c:barChart>
      <c:catAx>
        <c:axId val="13431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54673"/>
        <c:crosses val="autoZero"/>
        <c:auto val="1"/>
        <c:lblOffset val="100"/>
        <c:tickLblSkip val="1"/>
        <c:noMultiLvlLbl val="0"/>
      </c:catAx>
      <c:valAx>
        <c:axId val="40954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31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25"/>
          <c:y val="0.18625"/>
          <c:w val="0.193"/>
          <c:h val="0.7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Ciudadana</a:t>
            </a:r>
          </a:p>
        </c:rich>
      </c:tx>
      <c:layout>
        <c:manualLayout>
          <c:xMode val="factor"/>
          <c:yMode val="factor"/>
          <c:x val="0.07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245"/>
          <c:w val="0.6902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Gobernanza!$A$5</c:f>
              <c:strCache>
                <c:ptCount val="1"/>
                <c:pt idx="0">
                  <c:v>Sesiones del Consejo de Participación Ciudadana y Consejos Territoriales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Gobernanza!$H$2:$P$2</c:f>
              <c:strCache/>
            </c:strRef>
          </c:cat>
          <c:val>
            <c:numRef>
              <c:f>Gobernanza!$H$5:$P$5</c:f>
              <c:numCache/>
            </c:numRef>
          </c:val>
          <c:smooth val="0"/>
        </c:ser>
        <c:marker val="1"/>
        <c:axId val="36901114"/>
        <c:axId val="9426763"/>
      </c:lineChart>
      <c:catAx>
        <c:axId val="36901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26763"/>
        <c:crosses val="autoZero"/>
        <c:auto val="1"/>
        <c:lblOffset val="100"/>
        <c:tickLblSkip val="1"/>
        <c:noMultiLvlLbl val="0"/>
      </c:catAx>
      <c:valAx>
        <c:axId val="942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sesiones</a:t>
                </a:r>
              </a:p>
            </c:rich>
          </c:tx>
          <c:layout>
            <c:manualLayout>
              <c:xMode val="factor"/>
              <c:yMode val="factor"/>
              <c:x val="0.001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2625"/>
          <c:w val="0.26925"/>
          <c:h val="0.8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Certificaciones municipales en calidad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05"/>
          <c:w val="0.95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Gobernanza!$A$4:$E$4</c:f>
              <c:strCache>
                <c:ptCount val="1"/>
                <c:pt idx="0">
                  <c:v>Certificaciones municipales en calidad n.d. n.d. n.d. n.d.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Gobernanza!$F$2:$P$2</c:f>
              <c:strCache/>
            </c:strRef>
          </c:cat>
          <c:val>
            <c:numRef>
              <c:f>Gobernanza!$F$4:$P$4</c:f>
              <c:numCache/>
            </c:numRef>
          </c:val>
        </c:ser>
        <c:axId val="17065060"/>
        <c:axId val="37789829"/>
      </c:barChart>
      <c:catAx>
        <c:axId val="170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829"/>
        <c:crosses val="autoZero"/>
        <c:auto val="1"/>
        <c:lblOffset val="100"/>
        <c:tickLblSkip val="1"/>
        <c:noMultiLvlLbl val="0"/>
      </c:catAx>
      <c:valAx>
        <c:axId val="37789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Operaciones aéreas.</a:t>
            </a:r>
          </a:p>
        </c:rich>
      </c:tx>
      <c:layout>
        <c:manualLayout>
          <c:xMode val="factor"/>
          <c:yMode val="factor"/>
          <c:x val="0.075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7275"/>
          <c:w val="0.86675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Aeropuerto!$A$5</c:f>
              <c:strCache>
                <c:ptCount val="1"/>
                <c:pt idx="0">
                  <c:v>Número de Operaciones aéreas.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Aeropuerto!$B$4:$Q$4</c:f>
              <c:strCache/>
            </c:strRef>
          </c:cat>
          <c:val>
            <c:numRef>
              <c:f>Aeropuerto!$B$5:$Q$5</c:f>
              <c:numCache/>
            </c:numRef>
          </c:val>
        </c:ser>
        <c:axId val="50920282"/>
        <c:axId val="26193067"/>
      </c:barChart>
      <c:catAx>
        <c:axId val="50920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3067"/>
        <c:crosses val="autoZero"/>
        <c:auto val="1"/>
        <c:lblOffset val="100"/>
        <c:tickLblSkip val="1"/>
        <c:noMultiLvlLbl val="0"/>
      </c:catAx>
      <c:valAx>
        <c:axId val="261930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20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75"/>
          <c:y val="0.23525"/>
          <c:w val="0.21"/>
          <c:h val="0.6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Tráfico aéreo de Mercancías</a:t>
            </a:r>
          </a:p>
        </c:rich>
      </c:tx>
      <c:layout>
        <c:manualLayout>
          <c:xMode val="factor"/>
          <c:yMode val="factor"/>
          <c:x val="0.03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475"/>
          <c:w val="0.720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Aeropuerto!$A$9</c:f>
              <c:strCache>
                <c:ptCount val="1"/>
                <c:pt idx="0">
                  <c:v>Tráfico aéreo de Mercancías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Aeropuerto!$B$4:$Q$4</c:f>
              <c:strCache/>
            </c:strRef>
          </c:cat>
          <c:val>
            <c:numRef>
              <c:f>Aeropuerto!$B$9:$Q$9</c:f>
              <c:numCache/>
            </c:numRef>
          </c:val>
        </c:ser>
        <c:axId val="33045700"/>
        <c:axId val="63525861"/>
      </c:barChart>
      <c:catAx>
        <c:axId val="3304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25861"/>
        <c:crosses val="autoZero"/>
        <c:auto val="1"/>
        <c:lblOffset val="100"/>
        <c:tickLblSkip val="1"/>
        <c:noMultiLvlLbl val="0"/>
      </c:catAx>
      <c:valAx>
        <c:axId val="63525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45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342"/>
          <c:w val="0.2447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Valores Punta de tráfico de Pasajeros</a:t>
            </a:r>
          </a:p>
        </c:rich>
      </c:tx>
      <c:layout>
        <c:manualLayout>
          <c:xMode val="factor"/>
          <c:yMode val="factor"/>
          <c:x val="0.09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7665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Aeropuerto!$A$11</c:f>
              <c:strCache>
                <c:ptCount val="1"/>
                <c:pt idx="0">
                  <c:v>     Máximo por día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Aeropuerto!$B$4:$Q$4</c:f>
              <c:strCache/>
            </c:strRef>
          </c:cat>
          <c:val>
            <c:numRef>
              <c:f>Aeropuerto!$B$11:$Q$11</c:f>
              <c:numCache/>
            </c:numRef>
          </c:val>
          <c:smooth val="0"/>
        </c:ser>
        <c:ser>
          <c:idx val="1"/>
          <c:order val="1"/>
          <c:tx>
            <c:strRef>
              <c:f>Aeropuerto!$A$12</c:f>
              <c:strCache>
                <c:ptCount val="1"/>
                <c:pt idx="0">
                  <c:v>     Máximo por hora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Aeropuerto!$B$4:$Q$4</c:f>
              <c:strCache/>
            </c:strRef>
          </c:cat>
          <c:val>
            <c:numRef>
              <c:f>Aeropuerto!$B$12:$Q$12</c:f>
              <c:numCache/>
            </c:numRef>
          </c:val>
          <c:smooth val="0"/>
        </c:ser>
        <c:marker val="1"/>
        <c:axId val="6876238"/>
        <c:axId val="32203327"/>
      </c:lineChart>
      <c:catAx>
        <c:axId val="687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03327"/>
        <c:crosses val="autoZero"/>
        <c:auto val="1"/>
        <c:lblOffset val="100"/>
        <c:tickLblSkip val="1"/>
        <c:noMultiLvlLbl val="0"/>
      </c:catAx>
      <c:valAx>
        <c:axId val="322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6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218"/>
          <c:w val="0.22775"/>
          <c:h val="0.4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Vuelos directos semanales</a:t>
            </a:r>
          </a:p>
        </c:rich>
      </c:tx>
      <c:layout>
        <c:manualLayout>
          <c:xMode val="factor"/>
          <c:yMode val="factor"/>
          <c:x val="0.02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15"/>
          <c:w val="0.7572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Aeropuerto!$A$14</c:f>
              <c:strCache>
                <c:ptCount val="1"/>
                <c:pt idx="0">
                  <c:v>     Regular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Aeropuerto!$B$4:$Q$4</c:f>
              <c:strCache/>
            </c:strRef>
          </c:cat>
          <c:val>
            <c:numRef>
              <c:f>Aeropuerto!$B$14:$Q$14</c:f>
              <c:numCache/>
            </c:numRef>
          </c:val>
          <c:smooth val="0"/>
        </c:ser>
        <c:ser>
          <c:idx val="1"/>
          <c:order val="1"/>
          <c:tx>
            <c:strRef>
              <c:f>Aeropuerto!$A$15</c:f>
              <c:strCache>
                <c:ptCount val="1"/>
                <c:pt idx="0">
                  <c:v>     Charter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Aeropuerto!$B$4:$Q$4</c:f>
              <c:strCache/>
            </c:strRef>
          </c:cat>
          <c:val>
            <c:numRef>
              <c:f>Aeropuerto!$B$15:$Q$15</c:f>
              <c:numCache/>
            </c:numRef>
          </c:val>
          <c:smooth val="0"/>
        </c:ser>
        <c:marker val="1"/>
        <c:axId val="2032632"/>
        <c:axId val="14164409"/>
      </c:lineChart>
      <c:catAx>
        <c:axId val="203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64409"/>
        <c:crosses val="autoZero"/>
        <c:auto val="1"/>
        <c:lblOffset val="100"/>
        <c:tickLblSkip val="1"/>
        <c:noMultiLvlLbl val="0"/>
      </c:catAx>
      <c:valAx>
        <c:axId val="14164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273"/>
          <c:w val="0.216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Vehículos Matriculados</a:t>
            </a:r>
          </a:p>
        </c:rich>
      </c:tx>
      <c:layout>
        <c:manualLayout>
          <c:xMode val="factor"/>
          <c:yMode val="factor"/>
          <c:x val="0.08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0.722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Movilidad!$A$23</c:f>
              <c:strCache>
                <c:ptCount val="1"/>
                <c:pt idx="0">
                  <c:v>Vehículos matriculados anual - Málaga capital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Movilidad!$E$2:$P$2</c:f>
              <c:strCache/>
            </c:strRef>
          </c:cat>
          <c:val>
            <c:numRef>
              <c:f>Movilidad!$E$23:$P$23</c:f>
              <c:numCache/>
            </c:numRef>
          </c:val>
        </c:ser>
        <c:ser>
          <c:idx val="1"/>
          <c:order val="1"/>
          <c:tx>
            <c:strRef>
              <c:f>Movilidad!$A$24</c:f>
              <c:strCache>
                <c:ptCount val="1"/>
                <c:pt idx="0">
                  <c:v>Vehículos matriculados anual - Málaga provincia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Movilidad!$E$2:$P$2</c:f>
              <c:strCache/>
            </c:strRef>
          </c:cat>
          <c:val>
            <c:numRef>
              <c:f>Movilidad!$E$24:$P$24</c:f>
              <c:numCache/>
            </c:numRef>
          </c:val>
        </c:ser>
        <c:axId val="27368898"/>
        <c:axId val="51772499"/>
      </c:barChart>
      <c:catAx>
        <c:axId val="2736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72499"/>
        <c:crosses val="autoZero"/>
        <c:auto val="1"/>
        <c:lblOffset val="100"/>
        <c:tickLblSkip val="1"/>
        <c:noMultiLvlLbl val="0"/>
      </c:catAx>
      <c:valAx>
        <c:axId val="51772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68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"/>
          <c:y val="0.25"/>
          <c:w val="0.28675"/>
          <c:h val="0.5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Parque de Vehículos</a:t>
            </a:r>
          </a:p>
        </c:rich>
      </c:tx>
      <c:layout>
        <c:manualLayout>
          <c:xMode val="factor"/>
          <c:yMode val="factor"/>
          <c:x val="0.043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575"/>
          <c:w val="0.759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Movilidad!$A$21</c:f>
              <c:strCache>
                <c:ptCount val="1"/>
                <c:pt idx="0">
                  <c:v>Parque de vehículos: Total - Málaga capital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Movilidad!$B$2:$P$2</c:f>
              <c:strCache/>
            </c:strRef>
          </c:cat>
          <c:val>
            <c:numRef>
              <c:f>Movilidad!$B$21:$P$21</c:f>
              <c:numCache/>
            </c:numRef>
          </c:val>
        </c:ser>
        <c:ser>
          <c:idx val="1"/>
          <c:order val="1"/>
          <c:tx>
            <c:strRef>
              <c:f>Movilidad!$A$22</c:f>
              <c:strCache>
                <c:ptCount val="1"/>
                <c:pt idx="0">
                  <c:v>Parque de vehículos: Total - Málaga provincia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Movilidad!$B$2:$P$2</c:f>
              <c:strCache/>
            </c:strRef>
          </c:cat>
          <c:val>
            <c:numRef>
              <c:f>Movilidad!$B$22:$P$22</c:f>
              <c:numCache/>
            </c:numRef>
          </c:val>
        </c:ser>
        <c:axId val="21296044"/>
        <c:axId val="11107341"/>
      </c:barChart>
      <c:catAx>
        <c:axId val="21296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07341"/>
        <c:crosses val="autoZero"/>
        <c:auto val="1"/>
        <c:lblOffset val="100"/>
        <c:tickLblSkip val="1"/>
        <c:noMultiLvlLbl val="0"/>
      </c:catAx>
      <c:valAx>
        <c:axId val="111073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6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5"/>
          <c:y val="0.25425"/>
          <c:w val="0.27925"/>
          <c:h val="0.5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Parque de Vehículos</a:t>
            </a:r>
          </a:p>
        </c:rich>
      </c:tx>
      <c:layout>
        <c:manualLayout>
          <c:xMode val="factor"/>
          <c:yMode val="factor"/>
          <c:x val="-0.028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"/>
          <c:w val="0.687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Movilidad!$A$17</c:f>
              <c:strCache>
                <c:ptCount val="1"/>
                <c:pt idx="0">
                  <c:v>Parque de vehículos: Turismos - Málaga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Movilidad!$B$2:$P$2</c:f>
              <c:strCache/>
            </c:strRef>
          </c:cat>
          <c:val>
            <c:numRef>
              <c:f>Movilidad!$B$17:$P$17</c:f>
              <c:numCache/>
            </c:numRef>
          </c:val>
          <c:smooth val="0"/>
        </c:ser>
        <c:ser>
          <c:idx val="1"/>
          <c:order val="1"/>
          <c:tx>
            <c:strRef>
              <c:f>Movilidad!$A$18</c:f>
              <c:strCache>
                <c:ptCount val="1"/>
                <c:pt idx="0">
                  <c:v>Parque de vehículos: Motocicletas - Málaga capital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Movilidad!$B$2:$P$2</c:f>
              <c:strCache/>
            </c:strRef>
          </c:cat>
          <c:val>
            <c:numRef>
              <c:f>Movilidad!$B$18:$P$18</c:f>
              <c:numCache/>
            </c:numRef>
          </c:val>
          <c:smooth val="0"/>
        </c:ser>
        <c:ser>
          <c:idx val="2"/>
          <c:order val="2"/>
          <c:tx>
            <c:strRef>
              <c:f>Movilidad!$A$19</c:f>
              <c:strCache>
                <c:ptCount val="1"/>
                <c:pt idx="0">
                  <c:v>Parque de vehículos: Ciclomotores - Málaga capital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Movilidad!$B$2:$P$2</c:f>
              <c:strCache/>
            </c:strRef>
          </c:cat>
          <c:val>
            <c:numRef>
              <c:f>Movilidad!$B$19:$P$19</c:f>
              <c:numCache/>
            </c:numRef>
          </c:val>
          <c:smooth val="0"/>
        </c:ser>
        <c:ser>
          <c:idx val="3"/>
          <c:order val="3"/>
          <c:tx>
            <c:strRef>
              <c:f>Movilidad!$A$20</c:f>
              <c:strCache>
                <c:ptCount val="1"/>
                <c:pt idx="0">
                  <c:v>Parque de vehículos: Otros - Málaga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Movilidad!$B$2:$P$2</c:f>
              <c:strCache/>
            </c:strRef>
          </c:cat>
          <c:val>
            <c:numRef>
              <c:f>Movilidad!$B$20:$P$20</c:f>
              <c:numCache/>
            </c:numRef>
          </c:val>
          <c:smooth val="0"/>
        </c:ser>
        <c:marker val="1"/>
        <c:axId val="5529526"/>
        <c:axId val="1002215"/>
      </c:lineChart>
      <c:catAx>
        <c:axId val="5529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2215"/>
        <c:crosses val="autoZero"/>
        <c:auto val="1"/>
        <c:lblOffset val="100"/>
        <c:tickLblSkip val="1"/>
        <c:noMultiLvlLbl val="0"/>
      </c:catAx>
      <c:valAx>
        <c:axId val="1002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5"/>
          <c:y val="0.0575"/>
          <c:w val="0.2935"/>
          <c:h val="0.9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Uso suelo</a:t>
            </a:r>
          </a:p>
        </c:rich>
      </c:tx>
      <c:layout>
        <c:manualLayout>
          <c:xMode val="factor"/>
          <c:yMode val="factor"/>
          <c:x val="0.01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325"/>
          <c:w val="0.593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Movilidad!$A$12</c:f>
              <c:strCache>
                <c:ptCount val="1"/>
                <c:pt idx="0">
                  <c:v>Densidad de viviendas por hectárea (superficie urbanizable - suelo industrial y comercial)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Movilidad!$B$2:$P$2</c:f>
              <c:strCache/>
            </c:strRef>
          </c:cat>
          <c:val>
            <c:numRef>
              <c:f>Movilidad!$B$12:$P$12</c:f>
              <c:numCache/>
            </c:numRef>
          </c:val>
          <c:smooth val="0"/>
        </c:ser>
        <c:ser>
          <c:idx val="1"/>
          <c:order val="1"/>
          <c:tx>
            <c:strRef>
              <c:f>Movilidad!$A$13</c:f>
              <c:strCache>
                <c:ptCount val="1"/>
                <c:pt idx="0">
                  <c:v>% suelo urbanizado/total suelo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Movilidad!$B$2:$P$2</c:f>
              <c:strCache/>
            </c:strRef>
          </c:cat>
          <c:val>
            <c:numRef>
              <c:f>Movilidad!$B$13:$P$13</c:f>
              <c:numCache/>
            </c:numRef>
          </c:val>
          <c:smooth val="0"/>
        </c:ser>
        <c:marker val="1"/>
        <c:axId val="6052832"/>
        <c:axId val="39203553"/>
      </c:lineChart>
      <c:catAx>
        <c:axId val="605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03553"/>
        <c:crosses val="autoZero"/>
        <c:auto val="1"/>
        <c:lblOffset val="100"/>
        <c:tickLblSkip val="1"/>
        <c:noMultiLvlLbl val="0"/>
      </c:catAx>
      <c:valAx>
        <c:axId val="39203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2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5"/>
          <c:y val="0.37175"/>
          <c:w val="0.34225"/>
          <c:h val="0.3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hyperlink" Target="http://www.juntadeandalucia.es/institutodeestadistica/bd/sima_web/index.jsp?c_ambterr=1&amp;c_ambsup=29&amp;c_area=16#http://www.juntadeandalucia.es/institutodeestadistica/bd/sima_web/index.jsp?c_ambterr=1&amp;c_ambsup=29&amp;c_area=16" TargetMode="External" /><Relationship Id="rId9" Type="http://schemas.openxmlformats.org/officeDocument/2006/relationships/hyperlink" Target="http://www.juntadeandalucia.es/institutodeestadistica/bd/sima_web/index.jsp?c_ambterr=1&amp;c_ambsup=29&amp;c_area=16#http://www.juntadeandalucia.es/institutodeestadistica/bd/sima_web/index.jsp?c_ambterr=1&amp;c_ambsup=29&amp;c_area=16&#xA;" TargetMode="External" /><Relationship Id="rId10" Type="http://schemas.openxmlformats.org/officeDocument/2006/relationships/hyperlink" Target="http://www.juntadeandalucia.es/institutodeestadistica/bd/sima_web/index.jsp?c_ambterr=1&amp;c_ambsup=29&amp;c_area=16#http://www.juntadeandalucia.es/institutodeestadistica/bd/sima_web/index.jsp?c_ambterr=1&amp;c_ambsup=29&amp;c_area=16" TargetMode="External" /><Relationship Id="rId11" Type="http://schemas.openxmlformats.org/officeDocument/2006/relationships/hyperlink" Target="http://www.juntadeandalucia.es/institutodeestadistica/bd/sima_web/index.jsp?c_ambterr=1&amp;c_ambsup=29&amp;c_area=16#http://www.juntadeandalucia.es/institutodeestadistica/bd/sima_web/index.jsp?c_ambterr=1&amp;c_ambsup=29&amp;c_area=16" TargetMode="External" /><Relationship Id="rId12" Type="http://schemas.openxmlformats.org/officeDocument/2006/relationships/hyperlink" Target="http://www.renfe.com/empresa/organizacion/memoria.html#http://www.renfe.com/empresa/organizacion/memoria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hyperlink" Target="http://atlas.vivienda.es/carto.php?&amp;lang=es&amp;typind=C&amp;nivgeos=prov&amp;curIdDom=1&amp;curCodeDom=vivpre&amp;curCodeTheme=vivprec&amp;curCodeInd=pvivi001&amp;curserie=2010-1T#http://atlas.vivienda.es/carto.php?&amp;lang=es&amp;typind=C&amp;nivgeos=prov&amp;curIdDom=1&amp;curCodeDom=vivpre&amp;curCodeTheme=vivprec&amp;curCodeInd=pvivi001&amp;curserie=2010-1T" TargetMode="External" /><Relationship Id="rId6" Type="http://schemas.openxmlformats.org/officeDocument/2006/relationships/hyperlink" Target="http://atlas.vivienda.es/carto.php?&amp;lang=es&amp;typind=C&amp;nivgeos=prov&amp;curIdDom=1&amp;curCodeDom=vivpre&amp;curCodeTheme=vivprec&amp;curCodeInd=pvivi001&amp;curserie=2010-1T#http://atlas.vivienda.es/carto.php?&amp;lang=es&amp;typind=C&amp;nivgeos=prov&amp;curIdDom=1&amp;curCodeDom=vivpre&amp;curCodeTheme=vivprec&amp;curCodeInd=pvivi001&amp;curserie=2010-1T" TargetMode="External" /><Relationship Id="rId7" Type="http://schemas.openxmlformats.org/officeDocument/2006/relationships/hyperlink" Target="http://www.sepe.es/contenidos/cifras/datos_estadisticos/municipios/febrero_2009/MUNI_MALAGA_0209.xls#http://www.sepe.es/contenidos/cifras/datos_estadisticos/municipios/febrero_2009/MUNI_MALAGA_0209.xls&#xA;" TargetMode="External" /><Relationship Id="rId8" Type="http://schemas.openxmlformats.org/officeDocument/2006/relationships/hyperlink" Target="http://www.sepe.es/contenidos/cifras/datos_estadisticos/contratos/datos/2009/diciembre_2009/COLECTIVOS_CCAA_ACUM.pdf#http://www.sepe.es/contenidos/cifras/datos_estadisticos/contratos/datos/2009/diciembre_2009/COLECTIVOS_CCAA_ACUM.pdf" TargetMode="External" /><Relationship Id="rId9" Type="http://schemas.openxmlformats.org/officeDocument/2006/relationships/hyperlink" Target="http://www.ine.es/jaxi/tabla.do?path=/t20/e245/p05/a2009/l0/&amp;file=00029001.px&amp;type=pcaxis&amp;L=0#http://www.ine.es/jaxi/tabla.do?path=/t20/e245/p05/a2009/l0/&amp;file=00029001.px&amp;type=pcaxis&amp;L=0&#xA;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95250</xdr:rowOff>
    </xdr:from>
    <xdr:to>
      <xdr:col>7</xdr:col>
      <xdr:colOff>257175</xdr:colOff>
      <xdr:row>38</xdr:row>
      <xdr:rowOff>95250</xdr:rowOff>
    </xdr:to>
    <xdr:graphicFrame>
      <xdr:nvGraphicFramePr>
        <xdr:cNvPr id="1" name="1 Gráfico"/>
        <xdr:cNvGraphicFramePr/>
      </xdr:nvGraphicFramePr>
      <xdr:xfrm>
        <a:off x="76200" y="3067050"/>
        <a:ext cx="52863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17</xdr:row>
      <xdr:rowOff>95250</xdr:rowOff>
    </xdr:from>
    <xdr:to>
      <xdr:col>18</xdr:col>
      <xdr:colOff>419100</xdr:colOff>
      <xdr:row>38</xdr:row>
      <xdr:rowOff>95250</xdr:rowOff>
    </xdr:to>
    <xdr:graphicFrame>
      <xdr:nvGraphicFramePr>
        <xdr:cNvPr id="2" name="2 Gráfico"/>
        <xdr:cNvGraphicFramePr/>
      </xdr:nvGraphicFramePr>
      <xdr:xfrm>
        <a:off x="5486400" y="3076575"/>
        <a:ext cx="41148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41</xdr:row>
      <xdr:rowOff>19050</xdr:rowOff>
    </xdr:from>
    <xdr:to>
      <xdr:col>7</xdr:col>
      <xdr:colOff>180975</xdr:colOff>
      <xdr:row>62</xdr:row>
      <xdr:rowOff>19050</xdr:rowOff>
    </xdr:to>
    <xdr:graphicFrame>
      <xdr:nvGraphicFramePr>
        <xdr:cNvPr id="3" name="6 Gráfico"/>
        <xdr:cNvGraphicFramePr/>
      </xdr:nvGraphicFramePr>
      <xdr:xfrm>
        <a:off x="104775" y="6505575"/>
        <a:ext cx="51816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447675</xdr:colOff>
      <xdr:row>40</xdr:row>
      <xdr:rowOff>114300</xdr:rowOff>
    </xdr:from>
    <xdr:to>
      <xdr:col>18</xdr:col>
      <xdr:colOff>504825</xdr:colOff>
      <xdr:row>62</xdr:row>
      <xdr:rowOff>19050</xdr:rowOff>
    </xdr:to>
    <xdr:graphicFrame>
      <xdr:nvGraphicFramePr>
        <xdr:cNvPr id="4" name="7 Gráfico"/>
        <xdr:cNvGraphicFramePr/>
      </xdr:nvGraphicFramePr>
      <xdr:xfrm>
        <a:off x="5553075" y="6457950"/>
        <a:ext cx="40481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62</xdr:row>
      <xdr:rowOff>142875</xdr:rowOff>
    </xdr:from>
    <xdr:to>
      <xdr:col>7</xdr:col>
      <xdr:colOff>190500</xdr:colOff>
      <xdr:row>83</xdr:row>
      <xdr:rowOff>0</xdr:rowOff>
    </xdr:to>
    <xdr:graphicFrame>
      <xdr:nvGraphicFramePr>
        <xdr:cNvPr id="5" name="8 Gráfico"/>
        <xdr:cNvGraphicFramePr/>
      </xdr:nvGraphicFramePr>
      <xdr:xfrm>
        <a:off x="95250" y="10010775"/>
        <a:ext cx="520065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90</xdr:row>
      <xdr:rowOff>66675</xdr:rowOff>
    </xdr:from>
    <xdr:to>
      <xdr:col>5</xdr:col>
      <xdr:colOff>304800</xdr:colOff>
      <xdr:row>111</xdr:row>
      <xdr:rowOff>47625</xdr:rowOff>
    </xdr:to>
    <xdr:graphicFrame>
      <xdr:nvGraphicFramePr>
        <xdr:cNvPr id="1" name="1 Gráfico"/>
        <xdr:cNvGraphicFramePr/>
      </xdr:nvGraphicFramePr>
      <xdr:xfrm>
        <a:off x="142875" y="17668875"/>
        <a:ext cx="4305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69</xdr:row>
      <xdr:rowOff>142875</xdr:rowOff>
    </xdr:from>
    <xdr:to>
      <xdr:col>16</xdr:col>
      <xdr:colOff>209550</xdr:colOff>
      <xdr:row>90</xdr:row>
      <xdr:rowOff>28575</xdr:rowOff>
    </xdr:to>
    <xdr:graphicFrame>
      <xdr:nvGraphicFramePr>
        <xdr:cNvPr id="2" name="2 Gráfico"/>
        <xdr:cNvGraphicFramePr/>
      </xdr:nvGraphicFramePr>
      <xdr:xfrm>
        <a:off x="4743450" y="14344650"/>
        <a:ext cx="47244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69</xdr:row>
      <xdr:rowOff>133350</xdr:rowOff>
    </xdr:from>
    <xdr:to>
      <xdr:col>5</xdr:col>
      <xdr:colOff>371475</xdr:colOff>
      <xdr:row>90</xdr:row>
      <xdr:rowOff>19050</xdr:rowOff>
    </xdr:to>
    <xdr:graphicFrame>
      <xdr:nvGraphicFramePr>
        <xdr:cNvPr id="3" name="3 Gráfico"/>
        <xdr:cNvGraphicFramePr/>
      </xdr:nvGraphicFramePr>
      <xdr:xfrm>
        <a:off x="114300" y="14335125"/>
        <a:ext cx="44005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46</xdr:row>
      <xdr:rowOff>95250</xdr:rowOff>
    </xdr:from>
    <xdr:to>
      <xdr:col>16</xdr:col>
      <xdr:colOff>200025</xdr:colOff>
      <xdr:row>68</xdr:row>
      <xdr:rowOff>0</xdr:rowOff>
    </xdr:to>
    <xdr:graphicFrame>
      <xdr:nvGraphicFramePr>
        <xdr:cNvPr id="4" name="4 Gráfico"/>
        <xdr:cNvGraphicFramePr/>
      </xdr:nvGraphicFramePr>
      <xdr:xfrm>
        <a:off x="4781550" y="10572750"/>
        <a:ext cx="46767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46</xdr:row>
      <xdr:rowOff>142875</xdr:rowOff>
    </xdr:from>
    <xdr:to>
      <xdr:col>5</xdr:col>
      <xdr:colOff>352425</xdr:colOff>
      <xdr:row>68</xdr:row>
      <xdr:rowOff>0</xdr:rowOff>
    </xdr:to>
    <xdr:graphicFrame>
      <xdr:nvGraphicFramePr>
        <xdr:cNvPr id="5" name="5 Gráfico"/>
        <xdr:cNvGraphicFramePr/>
      </xdr:nvGraphicFramePr>
      <xdr:xfrm>
        <a:off x="104775" y="10620375"/>
        <a:ext cx="439102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457200</xdr:colOff>
      <xdr:row>25</xdr:row>
      <xdr:rowOff>133350</xdr:rowOff>
    </xdr:from>
    <xdr:to>
      <xdr:col>16</xdr:col>
      <xdr:colOff>219075</xdr:colOff>
      <xdr:row>45</xdr:row>
      <xdr:rowOff>142875</xdr:rowOff>
    </xdr:to>
    <xdr:graphicFrame>
      <xdr:nvGraphicFramePr>
        <xdr:cNvPr id="6" name="6 Gráfico"/>
        <xdr:cNvGraphicFramePr/>
      </xdr:nvGraphicFramePr>
      <xdr:xfrm>
        <a:off x="4600575" y="7210425"/>
        <a:ext cx="487680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25</xdr:row>
      <xdr:rowOff>104775</xdr:rowOff>
    </xdr:from>
    <xdr:to>
      <xdr:col>5</xdr:col>
      <xdr:colOff>381000</xdr:colOff>
      <xdr:row>46</xdr:row>
      <xdr:rowOff>9525</xdr:rowOff>
    </xdr:to>
    <xdr:graphicFrame>
      <xdr:nvGraphicFramePr>
        <xdr:cNvPr id="7" name="7 Gráfico"/>
        <xdr:cNvGraphicFramePr/>
      </xdr:nvGraphicFramePr>
      <xdr:xfrm>
        <a:off x="104775" y="7181850"/>
        <a:ext cx="4419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10</xdr:row>
      <xdr:rowOff>114300</xdr:rowOff>
    </xdr:from>
    <xdr:to>
      <xdr:col>9</xdr:col>
      <xdr:colOff>504825</xdr:colOff>
      <xdr:row>10</xdr:row>
      <xdr:rowOff>114300</xdr:rowOff>
    </xdr:to>
    <xdr:sp>
      <xdr:nvSpPr>
        <xdr:cNvPr id="8" name="8 Conector recto de flecha"/>
        <xdr:cNvSpPr>
          <a:spLocks/>
        </xdr:cNvSpPr>
      </xdr:nvSpPr>
      <xdr:spPr>
        <a:xfrm>
          <a:off x="5848350" y="285750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123825</xdr:rowOff>
    </xdr:from>
    <xdr:to>
      <xdr:col>9</xdr:col>
      <xdr:colOff>504825</xdr:colOff>
      <xdr:row>9</xdr:row>
      <xdr:rowOff>123825</xdr:rowOff>
    </xdr:to>
    <xdr:sp>
      <xdr:nvSpPr>
        <xdr:cNvPr id="9" name="9 Conector recto de flecha"/>
        <xdr:cNvSpPr>
          <a:spLocks/>
        </xdr:cNvSpPr>
      </xdr:nvSpPr>
      <xdr:spPr>
        <a:xfrm>
          <a:off x="5848350" y="256222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76200</xdr:rowOff>
    </xdr:from>
    <xdr:to>
      <xdr:col>5</xdr:col>
      <xdr:colOff>66675</xdr:colOff>
      <xdr:row>40</xdr:row>
      <xdr:rowOff>123825</xdr:rowOff>
    </xdr:to>
    <xdr:graphicFrame>
      <xdr:nvGraphicFramePr>
        <xdr:cNvPr id="1" name="5 Gráfico"/>
        <xdr:cNvGraphicFramePr/>
      </xdr:nvGraphicFramePr>
      <xdr:xfrm>
        <a:off x="57150" y="8181975"/>
        <a:ext cx="4648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26</xdr:row>
      <xdr:rowOff>114300</xdr:rowOff>
    </xdr:from>
    <xdr:to>
      <xdr:col>16</xdr:col>
      <xdr:colOff>381000</xdr:colOff>
      <xdr:row>40</xdr:row>
      <xdr:rowOff>152400</xdr:rowOff>
    </xdr:to>
    <xdr:graphicFrame>
      <xdr:nvGraphicFramePr>
        <xdr:cNvPr id="2" name="8 Gráfico"/>
        <xdr:cNvGraphicFramePr/>
      </xdr:nvGraphicFramePr>
      <xdr:xfrm>
        <a:off x="4838700" y="8220075"/>
        <a:ext cx="4581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41</xdr:row>
      <xdr:rowOff>28575</xdr:rowOff>
    </xdr:from>
    <xdr:to>
      <xdr:col>5</xdr:col>
      <xdr:colOff>95250</xdr:colOff>
      <xdr:row>60</xdr:row>
      <xdr:rowOff>28575</xdr:rowOff>
    </xdr:to>
    <xdr:graphicFrame>
      <xdr:nvGraphicFramePr>
        <xdr:cNvPr id="3" name="9 Gráfico"/>
        <xdr:cNvGraphicFramePr/>
      </xdr:nvGraphicFramePr>
      <xdr:xfrm>
        <a:off x="85725" y="11334750"/>
        <a:ext cx="46482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219075</xdr:colOff>
      <xdr:row>41</xdr:row>
      <xdr:rowOff>38100</xdr:rowOff>
    </xdr:from>
    <xdr:to>
      <xdr:col>16</xdr:col>
      <xdr:colOff>123825</xdr:colOff>
      <xdr:row>60</xdr:row>
      <xdr:rowOff>95250</xdr:rowOff>
    </xdr:to>
    <xdr:graphicFrame>
      <xdr:nvGraphicFramePr>
        <xdr:cNvPr id="4" name="10 Gráfico"/>
        <xdr:cNvGraphicFramePr/>
      </xdr:nvGraphicFramePr>
      <xdr:xfrm>
        <a:off x="4857750" y="11344275"/>
        <a:ext cx="43053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152400</xdr:colOff>
      <xdr:row>29</xdr:row>
      <xdr:rowOff>19050</xdr:rowOff>
    </xdr:to>
    <xdr:graphicFrame>
      <xdr:nvGraphicFramePr>
        <xdr:cNvPr id="1" name="1 Gráfico"/>
        <xdr:cNvGraphicFramePr/>
      </xdr:nvGraphicFramePr>
      <xdr:xfrm>
        <a:off x="0" y="3171825"/>
        <a:ext cx="3390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11</xdr:row>
      <xdr:rowOff>38100</xdr:rowOff>
    </xdr:from>
    <xdr:to>
      <xdr:col>11</xdr:col>
      <xdr:colOff>600075</xdr:colOff>
      <xdr:row>29</xdr:row>
      <xdr:rowOff>0</xdr:rowOff>
    </xdr:to>
    <xdr:graphicFrame>
      <xdr:nvGraphicFramePr>
        <xdr:cNvPr id="2" name="2 Gráfico"/>
        <xdr:cNvGraphicFramePr/>
      </xdr:nvGraphicFramePr>
      <xdr:xfrm>
        <a:off x="3495675" y="3200400"/>
        <a:ext cx="3314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638175</xdr:colOff>
      <xdr:row>11</xdr:row>
      <xdr:rowOff>47625</xdr:rowOff>
    </xdr:from>
    <xdr:to>
      <xdr:col>16</xdr:col>
      <xdr:colOff>485775</xdr:colOff>
      <xdr:row>28</xdr:row>
      <xdr:rowOff>133350</xdr:rowOff>
    </xdr:to>
    <xdr:graphicFrame>
      <xdr:nvGraphicFramePr>
        <xdr:cNvPr id="3" name="Chart 15"/>
        <xdr:cNvGraphicFramePr/>
      </xdr:nvGraphicFramePr>
      <xdr:xfrm>
        <a:off x="6848475" y="3209925"/>
        <a:ext cx="29051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9" TargetMode="External" /><Relationship Id="rId2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8" TargetMode="External" /><Relationship Id="rId3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8" TargetMode="External" /><Relationship Id="rId4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7" TargetMode="External" /><Relationship Id="rId5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9" TargetMode="External" /><Relationship Id="rId6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7" TargetMode="External" /><Relationship Id="rId7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6" TargetMode="External" /><Relationship Id="rId8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8" TargetMode="External" /><Relationship Id="rId9" Type="http://schemas.openxmlformats.org/officeDocument/2006/relationships/hyperlink" Target="mhtml:file://C:\Documents%20and%20Settings\Administrador\Escritorio\Veh&#237;culos%20matriculados%202006-09.mht!file:///C:\Documents%20and%20Settings\Administrador\Escritorio\sima_ayuda2.jsp?variable=337&amp;anio=2007" TargetMode="External" /><Relationship Id="rId10" Type="http://schemas.openxmlformats.org/officeDocument/2006/relationships/comments" Target="../comments2.xm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="96" zoomScaleNormal="96" zoomScalePageLayoutView="0" workbookViewId="0" topLeftCell="A1">
      <selection activeCell="R1" sqref="R1:S16384"/>
    </sheetView>
  </sheetViews>
  <sheetFormatPr defaultColWidth="11.421875" defaultRowHeight="12.75"/>
  <cols>
    <col min="1" max="1" width="26.28125" style="18" customWidth="1"/>
    <col min="2" max="3" width="7.7109375" style="18" customWidth="1"/>
    <col min="4" max="4" width="9.00390625" style="18" customWidth="1"/>
    <col min="5" max="5" width="8.421875" style="18" customWidth="1"/>
    <col min="6" max="6" width="8.28125" style="18" customWidth="1"/>
    <col min="7" max="7" width="9.140625" style="18" customWidth="1"/>
    <col min="8" max="8" width="8.7109375" style="18" customWidth="1"/>
    <col min="9" max="9" width="10.28125" style="18" hidden="1" customWidth="1"/>
    <col min="10" max="10" width="12.140625" style="18" hidden="1" customWidth="1"/>
    <col min="11" max="12" width="8.140625" style="18" customWidth="1"/>
    <col min="13" max="13" width="8.7109375" style="18" customWidth="1"/>
    <col min="14" max="14" width="7.8515625" style="18" customWidth="1"/>
    <col min="15" max="15" width="8.140625" style="18" customWidth="1"/>
    <col min="16" max="16" width="8.57421875" style="18" customWidth="1"/>
    <col min="17" max="17" width="9.140625" style="18" customWidth="1"/>
    <col min="18" max="18" width="9.57421875" style="18" hidden="1" customWidth="1"/>
    <col min="19" max="19" width="9.28125" style="19" hidden="1" customWidth="1"/>
    <col min="20" max="16384" width="11.421875" style="18" customWidth="1"/>
  </cols>
  <sheetData>
    <row r="1" spans="1:17" ht="11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</row>
    <row r="2" spans="1:17" ht="11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7"/>
      <c r="N2" s="17"/>
      <c r="O2" s="17"/>
      <c r="P2" s="17"/>
      <c r="Q2" s="17"/>
    </row>
    <row r="3" spans="1:19" ht="11.25">
      <c r="A3" s="21"/>
      <c r="B3" s="21"/>
      <c r="C3" s="21"/>
      <c r="D3" s="21"/>
      <c r="E3" s="21"/>
      <c r="F3" s="21"/>
      <c r="G3" s="21"/>
      <c r="H3" s="21"/>
      <c r="I3" s="22" t="s">
        <v>1</v>
      </c>
      <c r="J3" s="23"/>
      <c r="K3" s="21"/>
      <c r="L3" s="21"/>
      <c r="M3" s="24"/>
      <c r="N3" s="24"/>
      <c r="O3" s="24"/>
      <c r="P3" s="24"/>
      <c r="Q3" s="24"/>
      <c r="R3" s="22" t="s">
        <v>1</v>
      </c>
      <c r="S3" s="23"/>
    </row>
    <row r="4" spans="1:19" s="2" customFormat="1" ht="12">
      <c r="A4" s="3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4">
        <v>2006</v>
      </c>
      <c r="I4" s="4" t="s">
        <v>2</v>
      </c>
      <c r="J4" s="4" t="s">
        <v>3</v>
      </c>
      <c r="K4" s="4">
        <v>2007</v>
      </c>
      <c r="L4" s="4">
        <v>2008</v>
      </c>
      <c r="M4" s="4">
        <v>2009</v>
      </c>
      <c r="N4" s="5">
        <v>2010</v>
      </c>
      <c r="O4" s="5">
        <v>2011</v>
      </c>
      <c r="P4" s="5">
        <v>2012</v>
      </c>
      <c r="Q4" s="5">
        <v>2013</v>
      </c>
      <c r="R4" s="6" t="s">
        <v>4</v>
      </c>
      <c r="S4" s="7" t="s">
        <v>3</v>
      </c>
    </row>
    <row r="5" spans="1:19" ht="24">
      <c r="A5" s="8" t="s">
        <v>5</v>
      </c>
      <c r="B5" s="25">
        <v>92930</v>
      </c>
      <c r="C5" s="25">
        <v>98174</v>
      </c>
      <c r="D5" s="25">
        <v>101519</v>
      </c>
      <c r="E5" s="25">
        <v>110220</v>
      </c>
      <c r="F5" s="25">
        <v>116047</v>
      </c>
      <c r="G5" s="25">
        <v>123959</v>
      </c>
      <c r="H5" s="25">
        <v>127776</v>
      </c>
      <c r="I5" s="26">
        <f>((H5-B5)/B5)*100</f>
        <v>37.497040783385344</v>
      </c>
      <c r="J5" s="27" t="s">
        <v>6</v>
      </c>
      <c r="K5" s="25">
        <v>129698</v>
      </c>
      <c r="L5" s="25">
        <v>119821</v>
      </c>
      <c r="M5" s="25">
        <v>103539</v>
      </c>
      <c r="N5" s="25">
        <v>105631</v>
      </c>
      <c r="O5" s="25">
        <v>107397</v>
      </c>
      <c r="P5" s="25">
        <v>102153</v>
      </c>
      <c r="Q5" s="25">
        <v>102359</v>
      </c>
      <c r="R5" s="28">
        <f>((Q5/K5)-1)*100</f>
        <v>-21.078968064272384</v>
      </c>
      <c r="S5" s="29" t="s">
        <v>7</v>
      </c>
    </row>
    <row r="6" spans="1:19" ht="12">
      <c r="A6" s="8" t="s">
        <v>8</v>
      </c>
      <c r="B6" s="25">
        <v>9421944</v>
      </c>
      <c r="C6" s="25">
        <v>9821333</v>
      </c>
      <c r="D6" s="25">
        <v>10307579</v>
      </c>
      <c r="E6" s="25">
        <v>11438919</v>
      </c>
      <c r="F6" s="25">
        <v>11938804</v>
      </c>
      <c r="G6" s="25">
        <v>12591501</v>
      </c>
      <c r="H6" s="25">
        <v>13012662</v>
      </c>
      <c r="I6" s="26">
        <f>((H6-B6)/B6)*100</f>
        <v>38.11016070568876</v>
      </c>
      <c r="J6" s="27" t="s">
        <v>6</v>
      </c>
      <c r="K6" s="25">
        <v>13546963</v>
      </c>
      <c r="L6" s="25">
        <v>12752905</v>
      </c>
      <c r="M6" s="25">
        <v>11571212</v>
      </c>
      <c r="N6" s="25">
        <v>11996139</v>
      </c>
      <c r="O6" s="25">
        <v>12762465</v>
      </c>
      <c r="P6" s="25">
        <v>12531704</v>
      </c>
      <c r="Q6" s="25">
        <v>12875914</v>
      </c>
      <c r="R6" s="28">
        <f>((Q6/K6)-1)*100</f>
        <v>-4.953501386251668</v>
      </c>
      <c r="S6" s="29" t="s">
        <v>7</v>
      </c>
    </row>
    <row r="7" spans="1:19" ht="12">
      <c r="A7" s="9" t="s">
        <v>77</v>
      </c>
      <c r="B7" s="25">
        <v>7222796</v>
      </c>
      <c r="C7" s="25">
        <v>7633311</v>
      </c>
      <c r="D7" s="25">
        <v>8219505</v>
      </c>
      <c r="E7" s="25">
        <v>8998225</v>
      </c>
      <c r="F7" s="25">
        <v>9161773</v>
      </c>
      <c r="G7" s="25">
        <v>9364796</v>
      </c>
      <c r="H7" s="25">
        <v>9632292</v>
      </c>
      <c r="I7" s="26">
        <f>((H7-B7)/B7)*100</f>
        <v>33.35960201561833</v>
      </c>
      <c r="J7" s="27" t="s">
        <v>6</v>
      </c>
      <c r="K7" s="25">
        <v>10020692</v>
      </c>
      <c r="L7" s="25">
        <v>9919075</v>
      </c>
      <c r="M7" s="25">
        <v>9245426</v>
      </c>
      <c r="N7" s="25">
        <v>9448226</v>
      </c>
      <c r="O7" s="25">
        <v>10097117</v>
      </c>
      <c r="P7" s="25">
        <v>10122165</v>
      </c>
      <c r="Q7" s="25">
        <v>10940285</v>
      </c>
      <c r="R7" s="28">
        <f>((Q7/K7)-1)*100</f>
        <v>9.176941073530642</v>
      </c>
      <c r="S7" s="27" t="s">
        <v>6</v>
      </c>
    </row>
    <row r="8" spans="1:19" ht="12">
      <c r="A8" s="9" t="s">
        <v>75</v>
      </c>
      <c r="B8" s="25">
        <v>2199148</v>
      </c>
      <c r="C8" s="25">
        <v>2188022</v>
      </c>
      <c r="D8" s="25">
        <v>2088074</v>
      </c>
      <c r="E8" s="25">
        <v>2440694</v>
      </c>
      <c r="F8" s="25">
        <v>2777031</v>
      </c>
      <c r="G8" s="25">
        <v>3226705</v>
      </c>
      <c r="H8" s="25">
        <v>3380370</v>
      </c>
      <c r="I8" s="26">
        <f>((H8-B8)/B8)*100</f>
        <v>53.71271055881641</v>
      </c>
      <c r="J8" s="27" t="s">
        <v>6</v>
      </c>
      <c r="K8" s="25">
        <v>3526271</v>
      </c>
      <c r="L8" s="25">
        <v>2833830</v>
      </c>
      <c r="M8" s="25">
        <v>2325786</v>
      </c>
      <c r="N8" s="25">
        <v>2547913</v>
      </c>
      <c r="O8" s="25">
        <v>2665348</v>
      </c>
      <c r="P8" s="25">
        <v>2409539</v>
      </c>
      <c r="Q8" s="25">
        <v>1935629</v>
      </c>
      <c r="R8" s="28">
        <f>((Q8/K8)-1)*100</f>
        <v>-45.10833115208672</v>
      </c>
      <c r="S8" s="29" t="s">
        <v>7</v>
      </c>
    </row>
    <row r="9" spans="1:19" ht="26.25" customHeight="1">
      <c r="A9" s="10" t="s">
        <v>76</v>
      </c>
      <c r="B9" s="25">
        <v>9880791</v>
      </c>
      <c r="C9" s="25">
        <v>9369715</v>
      </c>
      <c r="D9" s="25">
        <v>8651867</v>
      </c>
      <c r="E9" s="25">
        <v>6831497</v>
      </c>
      <c r="F9" s="25">
        <v>6810676</v>
      </c>
      <c r="G9" s="25">
        <v>5491709</v>
      </c>
      <c r="H9" s="25">
        <v>5065462</v>
      </c>
      <c r="I9" s="26">
        <f>((H9-B9)/B9)*100</f>
        <v>-48.73424607402383</v>
      </c>
      <c r="J9" s="29" t="s">
        <v>7</v>
      </c>
      <c r="K9" s="25">
        <v>5814043</v>
      </c>
      <c r="L9" s="25">
        <v>4796712</v>
      </c>
      <c r="M9" s="25">
        <v>3392039</v>
      </c>
      <c r="N9" s="25">
        <v>3063929</v>
      </c>
      <c r="O9" s="25">
        <v>3022901</v>
      </c>
      <c r="P9" s="25">
        <v>2711010</v>
      </c>
      <c r="Q9" s="25">
        <v>2658632</v>
      </c>
      <c r="R9" s="28">
        <f>((Q9/K9)-1)*100</f>
        <v>-54.27223362469111</v>
      </c>
      <c r="S9" s="29" t="s">
        <v>7</v>
      </c>
    </row>
    <row r="10" spans="1:19" ht="20.25" customHeight="1">
      <c r="A10" s="11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30"/>
      <c r="M10" s="30"/>
      <c r="N10" s="30"/>
      <c r="O10" s="30"/>
      <c r="P10" s="30"/>
      <c r="Q10" s="30"/>
      <c r="R10" s="28"/>
      <c r="S10" s="31"/>
    </row>
    <row r="11" spans="1:19" ht="12">
      <c r="A11" s="13" t="s">
        <v>10</v>
      </c>
      <c r="B11" s="25">
        <v>56886</v>
      </c>
      <c r="C11" s="25">
        <v>59425</v>
      </c>
      <c r="D11" s="25">
        <v>64395</v>
      </c>
      <c r="E11" s="25">
        <v>67902</v>
      </c>
      <c r="F11" s="25">
        <v>65410</v>
      </c>
      <c r="G11" s="25">
        <v>63264</v>
      </c>
      <c r="H11" s="25">
        <v>62299</v>
      </c>
      <c r="I11" s="32">
        <f>((H11-B11)/B11)*100</f>
        <v>9.515522272615407</v>
      </c>
      <c r="J11" s="27" t="s">
        <v>6</v>
      </c>
      <c r="K11" s="25">
        <v>66024</v>
      </c>
      <c r="L11" s="25">
        <v>62492</v>
      </c>
      <c r="M11" s="25">
        <v>57485</v>
      </c>
      <c r="N11" s="25">
        <v>57744</v>
      </c>
      <c r="O11" s="25">
        <v>59825</v>
      </c>
      <c r="P11" s="25">
        <v>57174</v>
      </c>
      <c r="Q11" s="25">
        <v>59921</v>
      </c>
      <c r="R11" s="28">
        <f>((Q11-K11)/K11)*100</f>
        <v>-9.24360838482976</v>
      </c>
      <c r="S11" s="33" t="s">
        <v>7</v>
      </c>
    </row>
    <row r="12" spans="1:19" ht="12">
      <c r="A12" s="14" t="s">
        <v>11</v>
      </c>
      <c r="B12" s="25">
        <v>5972</v>
      </c>
      <c r="C12" s="25">
        <v>6555</v>
      </c>
      <c r="D12" s="25">
        <v>6440</v>
      </c>
      <c r="E12" s="25">
        <v>6452</v>
      </c>
      <c r="F12" s="25">
        <v>6081</v>
      </c>
      <c r="G12" s="25">
        <v>5588</v>
      </c>
      <c r="H12" s="25">
        <v>6092</v>
      </c>
      <c r="I12" s="32">
        <f>((H12-B12)/B12)*100</f>
        <v>2.0093770931011385</v>
      </c>
      <c r="J12" s="27" t="s">
        <v>6</v>
      </c>
      <c r="K12" s="25">
        <v>5999</v>
      </c>
      <c r="L12" s="25">
        <v>6198</v>
      </c>
      <c r="M12" s="25">
        <v>5642</v>
      </c>
      <c r="N12" s="25">
        <v>6031</v>
      </c>
      <c r="O12" s="25">
        <v>6115</v>
      </c>
      <c r="P12" s="25">
        <v>6983</v>
      </c>
      <c r="Q12" s="25">
        <v>6122</v>
      </c>
      <c r="R12" s="28">
        <f>((Q12-K12)/K12)*100</f>
        <v>2.0503417236206034</v>
      </c>
      <c r="S12" s="34" t="s">
        <v>6</v>
      </c>
    </row>
    <row r="13" spans="1:19" ht="12">
      <c r="A13" s="11" t="s">
        <v>12</v>
      </c>
      <c r="B13" s="12"/>
      <c r="C13" s="12"/>
      <c r="D13" s="12"/>
      <c r="E13" s="12"/>
      <c r="F13" s="12"/>
      <c r="G13" s="12"/>
      <c r="H13" s="12"/>
      <c r="I13" s="30"/>
      <c r="J13" s="30"/>
      <c r="K13" s="30"/>
      <c r="L13" s="30"/>
      <c r="M13" s="30"/>
      <c r="N13" s="30"/>
      <c r="O13" s="30"/>
      <c r="P13" s="30"/>
      <c r="Q13" s="30"/>
      <c r="R13" s="28"/>
      <c r="S13" s="35"/>
    </row>
    <row r="14" spans="1:19" ht="12">
      <c r="A14" s="13" t="s">
        <v>13</v>
      </c>
      <c r="B14" s="25">
        <v>1048</v>
      </c>
      <c r="C14" s="25">
        <v>1111</v>
      </c>
      <c r="D14" s="25">
        <v>1215</v>
      </c>
      <c r="E14" s="25">
        <v>1427</v>
      </c>
      <c r="F14" s="25">
        <v>1659</v>
      </c>
      <c r="G14" s="25">
        <v>1875</v>
      </c>
      <c r="H14" s="25">
        <v>1946</v>
      </c>
      <c r="I14" s="32">
        <f>((H14-B14)/B14)*100</f>
        <v>85.68702290076335</v>
      </c>
      <c r="J14" s="27" t="s">
        <v>6</v>
      </c>
      <c r="K14" s="25">
        <v>1999</v>
      </c>
      <c r="L14" s="25">
        <v>1858</v>
      </c>
      <c r="M14" s="25">
        <v>1650</v>
      </c>
      <c r="N14" s="25">
        <v>1700</v>
      </c>
      <c r="O14" s="25">
        <v>1764</v>
      </c>
      <c r="P14" s="25">
        <v>1673</v>
      </c>
      <c r="Q14" s="25">
        <v>1683</v>
      </c>
      <c r="R14" s="28">
        <f>((Q14-K14)/K14)*100</f>
        <v>-15.807903951975987</v>
      </c>
      <c r="S14" s="33" t="s">
        <v>7</v>
      </c>
    </row>
    <row r="15" spans="1:19" ht="12">
      <c r="A15" s="15" t="s">
        <v>14</v>
      </c>
      <c r="B15" s="25">
        <v>530</v>
      </c>
      <c r="C15" s="25">
        <v>510</v>
      </c>
      <c r="D15" s="25">
        <v>517</v>
      </c>
      <c r="E15" s="25">
        <v>477</v>
      </c>
      <c r="F15" s="25">
        <v>398</v>
      </c>
      <c r="G15" s="25">
        <v>339</v>
      </c>
      <c r="H15" s="25">
        <v>338</v>
      </c>
      <c r="I15" s="32">
        <f>((H15-B15)/B15)*100</f>
        <v>-36.22641509433962</v>
      </c>
      <c r="J15" s="29" t="s">
        <v>7</v>
      </c>
      <c r="K15" s="25">
        <v>331</v>
      </c>
      <c r="L15" s="25">
        <v>293</v>
      </c>
      <c r="M15" s="25">
        <v>226</v>
      </c>
      <c r="N15" s="25">
        <v>219</v>
      </c>
      <c r="O15" s="25">
        <v>206</v>
      </c>
      <c r="P15" s="25">
        <v>196</v>
      </c>
      <c r="Q15" s="25">
        <v>186</v>
      </c>
      <c r="R15" s="28">
        <f>((Q15-K15)/K15)*100</f>
        <v>-43.80664652567976</v>
      </c>
      <c r="S15" s="29" t="s">
        <v>7</v>
      </c>
    </row>
    <row r="16" s="17" customFormat="1" ht="11.25">
      <c r="S16" s="36"/>
    </row>
    <row r="17" spans="1:19" s="17" customFormat="1" ht="11.25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S17" s="36"/>
    </row>
    <row r="23" spans="2:7" ht="11.25">
      <c r="B23" s="17"/>
      <c r="C23" s="17"/>
      <c r="D23" s="17"/>
      <c r="E23" s="17"/>
      <c r="G23" s="38"/>
    </row>
    <row r="24" spans="2:7" ht="11.25">
      <c r="B24" s="17"/>
      <c r="C24" s="17"/>
      <c r="D24" s="39"/>
      <c r="E24" s="17"/>
      <c r="F24" s="38"/>
      <c r="G24" s="38"/>
    </row>
    <row r="25" spans="2:7" ht="11.25">
      <c r="B25" s="17"/>
      <c r="C25" s="17"/>
      <c r="D25" s="39"/>
      <c r="E25" s="17"/>
      <c r="F25" s="38"/>
      <c r="G25" s="38"/>
    </row>
    <row r="26" spans="2:8" ht="11.25">
      <c r="B26" s="17"/>
      <c r="C26" s="17"/>
      <c r="D26" s="39"/>
      <c r="E26" s="17"/>
      <c r="F26" s="38"/>
      <c r="G26" s="38"/>
      <c r="H26" s="38"/>
    </row>
    <row r="27" spans="2:8" ht="11.25">
      <c r="B27" s="17"/>
      <c r="C27" s="17"/>
      <c r="D27" s="39"/>
      <c r="E27" s="17"/>
      <c r="F27" s="38"/>
      <c r="G27" s="38"/>
      <c r="H27" s="38"/>
    </row>
    <row r="28" spans="2:8" ht="11.25">
      <c r="B28" s="17"/>
      <c r="C28" s="17"/>
      <c r="D28" s="39"/>
      <c r="E28" s="17"/>
      <c r="F28" s="38"/>
      <c r="G28" s="38"/>
      <c r="H28" s="38"/>
    </row>
    <row r="29" spans="2:8" ht="11.25">
      <c r="B29" s="17"/>
      <c r="C29" s="17"/>
      <c r="D29" s="39"/>
      <c r="E29" s="17"/>
      <c r="F29" s="38"/>
      <c r="G29" s="38"/>
      <c r="H29" s="38"/>
    </row>
    <row r="30" spans="2:8" ht="11.25">
      <c r="B30" s="17"/>
      <c r="C30" s="17"/>
      <c r="D30" s="39"/>
      <c r="E30" s="17"/>
      <c r="F30" s="38"/>
      <c r="G30" s="38"/>
      <c r="H30" s="38"/>
    </row>
    <row r="31" spans="2:8" ht="11.25">
      <c r="B31" s="17"/>
      <c r="C31" s="17"/>
      <c r="D31" s="39"/>
      <c r="E31" s="17"/>
      <c r="F31" s="38"/>
      <c r="G31" s="38"/>
      <c r="H31" s="38"/>
    </row>
    <row r="32" spans="2:8" ht="11.25">
      <c r="B32" s="17"/>
      <c r="C32" s="17"/>
      <c r="D32" s="39"/>
      <c r="E32" s="17"/>
      <c r="F32" s="38"/>
      <c r="G32" s="38"/>
      <c r="H32" s="38"/>
    </row>
    <row r="33" spans="2:8" ht="11.25">
      <c r="B33" s="17"/>
      <c r="C33" s="17"/>
      <c r="D33" s="39"/>
      <c r="E33" s="17"/>
      <c r="F33" s="38"/>
      <c r="G33" s="38"/>
      <c r="H33" s="38"/>
    </row>
    <row r="34" spans="2:8" ht="11.25">
      <c r="B34" s="17"/>
      <c r="C34" s="17"/>
      <c r="D34" s="39"/>
      <c r="E34" s="17"/>
      <c r="F34" s="38"/>
      <c r="G34" s="38"/>
      <c r="H34" s="38"/>
    </row>
    <row r="35" spans="2:8" ht="11.25">
      <c r="B35" s="17"/>
      <c r="C35" s="17"/>
      <c r="D35" s="39"/>
      <c r="E35" s="17"/>
      <c r="F35" s="38"/>
      <c r="G35" s="38"/>
      <c r="H35" s="38"/>
    </row>
    <row r="36" spans="2:8" ht="11.25">
      <c r="B36" s="17"/>
      <c r="C36" s="17"/>
      <c r="D36" s="39"/>
      <c r="E36" s="17"/>
      <c r="F36" s="38"/>
      <c r="G36" s="38"/>
      <c r="H36" s="38"/>
    </row>
    <row r="37" spans="2:8" ht="11.25">
      <c r="B37" s="17"/>
      <c r="C37" s="17"/>
      <c r="D37" s="39"/>
      <c r="E37" s="17"/>
      <c r="F37" s="38"/>
      <c r="H37" s="38"/>
    </row>
    <row r="38" spans="2:8" ht="11.25">
      <c r="B38" s="17"/>
      <c r="C38" s="17"/>
      <c r="D38" s="39"/>
      <c r="E38" s="17"/>
      <c r="H38" s="38"/>
    </row>
    <row r="39" spans="2:8" ht="11.25">
      <c r="B39" s="17"/>
      <c r="C39" s="17"/>
      <c r="D39" s="39"/>
      <c r="E39" s="17"/>
      <c r="H39" s="38"/>
    </row>
    <row r="40" spans="2:5" ht="11.25">
      <c r="B40" s="17"/>
      <c r="C40" s="17"/>
      <c r="D40" s="39"/>
      <c r="E40" s="17"/>
    </row>
    <row r="41" spans="2:5" ht="11.25">
      <c r="B41" s="17"/>
      <c r="C41" s="17"/>
      <c r="D41" s="17"/>
      <c r="E41" s="17"/>
    </row>
    <row r="42" spans="2:5" ht="11.25">
      <c r="B42" s="17"/>
      <c r="C42" s="17"/>
      <c r="D42" s="17"/>
      <c r="E42" s="17"/>
    </row>
  </sheetData>
  <sheetProtection/>
  <mergeCells count="6">
    <mergeCell ref="A17:L17"/>
    <mergeCell ref="A1:L1"/>
    <mergeCell ref="I3:J3"/>
    <mergeCell ref="R3:S3"/>
    <mergeCell ref="A10:K10"/>
    <mergeCell ref="A13:H1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H107" sqref="H107"/>
    </sheetView>
  </sheetViews>
  <sheetFormatPr defaultColWidth="11.421875" defaultRowHeight="12.75"/>
  <cols>
    <col min="1" max="1" width="28.00390625" style="58" customWidth="1"/>
    <col min="2" max="2" width="8.421875" style="58" customWidth="1"/>
    <col min="3" max="6" width="8.57421875" style="58" customWidth="1"/>
    <col min="7" max="7" width="8.421875" style="58" customWidth="1"/>
    <col min="8" max="8" width="8.57421875" style="58" customWidth="1"/>
    <col min="9" max="9" width="6.00390625" style="58" hidden="1" customWidth="1"/>
    <col min="10" max="10" width="7.8515625" style="97" hidden="1" customWidth="1"/>
    <col min="11" max="11" width="8.421875" style="58" customWidth="1"/>
    <col min="12" max="12" width="8.7109375" style="58" customWidth="1"/>
    <col min="13" max="13" width="8.57421875" style="58" customWidth="1"/>
    <col min="14" max="14" width="8.421875" style="58" customWidth="1"/>
    <col min="15" max="15" width="8.57421875" style="58" customWidth="1"/>
    <col min="16" max="16" width="8.421875" style="58" customWidth="1"/>
    <col min="17" max="17" width="8.140625" style="58" customWidth="1"/>
    <col min="18" max="18" width="7.00390625" style="58" hidden="1" customWidth="1"/>
    <col min="19" max="19" width="0.2890625" style="58" customWidth="1"/>
    <col min="20" max="20" width="4.8515625" style="55" customWidth="1"/>
    <col min="21" max="26" width="11.421875" style="55" customWidth="1"/>
    <col min="27" max="16384" width="11.421875" style="58" customWidth="1"/>
  </cols>
  <sheetData>
    <row r="1" spans="1:26" s="42" customFormat="1" ht="12">
      <c r="A1" s="40" t="s">
        <v>16</v>
      </c>
      <c r="B1" s="40"/>
      <c r="C1" s="40"/>
      <c r="D1" s="40"/>
      <c r="E1" s="40"/>
      <c r="F1" s="40"/>
      <c r="G1" s="40"/>
      <c r="H1" s="40"/>
      <c r="I1" s="40" t="s">
        <v>1</v>
      </c>
      <c r="J1" s="40"/>
      <c r="K1" s="40"/>
      <c r="L1" s="40"/>
      <c r="M1" s="41"/>
      <c r="N1" s="41"/>
      <c r="O1" s="41"/>
      <c r="P1" s="41"/>
      <c r="Q1" s="41"/>
      <c r="T1" s="41"/>
      <c r="U1" s="40"/>
      <c r="V1" s="40"/>
      <c r="W1" s="41"/>
      <c r="X1" s="41"/>
      <c r="Y1" s="41"/>
      <c r="Z1" s="41"/>
    </row>
    <row r="2" spans="1:26" s="42" customFormat="1" ht="24.75" customHeight="1">
      <c r="A2" s="44"/>
      <c r="B2" s="44">
        <v>2000</v>
      </c>
      <c r="C2" s="44">
        <v>2001</v>
      </c>
      <c r="D2" s="44">
        <v>2002</v>
      </c>
      <c r="E2" s="44">
        <v>2003</v>
      </c>
      <c r="F2" s="44">
        <v>2004</v>
      </c>
      <c r="G2" s="44">
        <v>2005</v>
      </c>
      <c r="H2" s="44">
        <v>2006</v>
      </c>
      <c r="I2" s="44" t="s">
        <v>33</v>
      </c>
      <c r="J2" s="92" t="s">
        <v>3</v>
      </c>
      <c r="K2" s="44">
        <v>2007</v>
      </c>
      <c r="L2" s="44">
        <v>2008</v>
      </c>
      <c r="M2" s="44">
        <v>2009</v>
      </c>
      <c r="N2" s="44">
        <v>2010</v>
      </c>
      <c r="O2" s="44">
        <v>2011</v>
      </c>
      <c r="P2" s="44">
        <v>2012</v>
      </c>
      <c r="Q2" s="44">
        <v>2013</v>
      </c>
      <c r="R2" s="45" t="s">
        <v>32</v>
      </c>
      <c r="S2" s="45" t="s">
        <v>3</v>
      </c>
      <c r="T2" s="46"/>
      <c r="U2" s="47"/>
      <c r="V2" s="47"/>
      <c r="W2" s="41"/>
      <c r="X2" s="41"/>
      <c r="Y2" s="41"/>
      <c r="Z2" s="41"/>
    </row>
    <row r="3" spans="1:22" ht="24">
      <c r="A3" s="48" t="s">
        <v>84</v>
      </c>
      <c r="B3" s="49" t="s">
        <v>23</v>
      </c>
      <c r="C3" s="50" t="s">
        <v>23</v>
      </c>
      <c r="D3" s="50" t="s">
        <v>23</v>
      </c>
      <c r="E3" s="50">
        <v>372562</v>
      </c>
      <c r="F3" s="50">
        <v>355991</v>
      </c>
      <c r="G3" s="50">
        <v>359148</v>
      </c>
      <c r="H3" s="51">
        <v>381451</v>
      </c>
      <c r="I3" s="52">
        <f>((H3-E3)/E3)*100</f>
        <v>2.3859116066587576</v>
      </c>
      <c r="J3" s="93" t="s">
        <v>6</v>
      </c>
      <c r="K3" s="50">
        <v>379112</v>
      </c>
      <c r="L3" s="50">
        <v>861143</v>
      </c>
      <c r="M3" s="50">
        <v>749793</v>
      </c>
      <c r="N3" s="50">
        <v>713025</v>
      </c>
      <c r="O3" s="50">
        <v>713549</v>
      </c>
      <c r="P3" s="50">
        <v>688067</v>
      </c>
      <c r="Q3" s="54" t="s">
        <v>23</v>
      </c>
      <c r="R3" s="52">
        <f>((P3-K3)/K3)*100</f>
        <v>81.49438688303192</v>
      </c>
      <c r="S3" s="53" t="s">
        <v>6</v>
      </c>
      <c r="U3" s="56"/>
      <c r="V3" s="57"/>
    </row>
    <row r="4" spans="1:22" ht="12">
      <c r="A4" s="48" t="s">
        <v>85</v>
      </c>
      <c r="B4" s="49"/>
      <c r="C4" s="50"/>
      <c r="D4" s="50"/>
      <c r="E4" s="50"/>
      <c r="F4" s="50"/>
      <c r="G4" s="50"/>
      <c r="H4" s="51"/>
      <c r="I4" s="52"/>
      <c r="J4" s="94"/>
      <c r="K4" s="50"/>
      <c r="L4" s="50">
        <v>1556574</v>
      </c>
      <c r="M4" s="50">
        <v>1546059</v>
      </c>
      <c r="N4" s="50">
        <v>1554254</v>
      </c>
      <c r="O4" s="50">
        <v>1568421</v>
      </c>
      <c r="P4" s="54" t="s">
        <v>23</v>
      </c>
      <c r="Q4" s="54" t="s">
        <v>23</v>
      </c>
      <c r="R4" s="52">
        <f>((O4-L4)/L4)*100</f>
        <v>0.7610945576631756</v>
      </c>
      <c r="S4" s="53" t="s">
        <v>6</v>
      </c>
      <c r="U4" s="56"/>
      <c r="V4" s="57"/>
    </row>
    <row r="5" spans="1:26" s="67" customFormat="1" ht="36">
      <c r="A5" s="59" t="s">
        <v>83</v>
      </c>
      <c r="B5" s="49" t="s">
        <v>23</v>
      </c>
      <c r="C5" s="49" t="s">
        <v>23</v>
      </c>
      <c r="D5" s="49" t="s">
        <v>23</v>
      </c>
      <c r="E5" s="49" t="s">
        <v>23</v>
      </c>
      <c r="F5" s="49" t="s">
        <v>23</v>
      </c>
      <c r="G5" s="60">
        <v>6465038</v>
      </c>
      <c r="H5" s="61">
        <v>6643614</v>
      </c>
      <c r="I5" s="62">
        <f>((H5-G5)/G5)*100</f>
        <v>2.762180206829411</v>
      </c>
      <c r="J5" s="93" t="s">
        <v>6</v>
      </c>
      <c r="K5" s="60">
        <v>6650458</v>
      </c>
      <c r="L5" s="60">
        <v>6880434</v>
      </c>
      <c r="M5" s="60">
        <v>7304541</v>
      </c>
      <c r="N5" s="60">
        <v>7781669</v>
      </c>
      <c r="O5" s="60">
        <v>6890705</v>
      </c>
      <c r="P5" s="54" t="s">
        <v>23</v>
      </c>
      <c r="Q5" s="54" t="s">
        <v>23</v>
      </c>
      <c r="R5" s="52">
        <f>((O5-K5)/K5)*100</f>
        <v>3.612488042176945</v>
      </c>
      <c r="S5" s="53" t="s">
        <v>6</v>
      </c>
      <c r="T5" s="63"/>
      <c r="U5" s="64"/>
      <c r="V5" s="65"/>
      <c r="W5" s="66"/>
      <c r="X5" s="66"/>
      <c r="Y5" s="66"/>
      <c r="Z5" s="66"/>
    </row>
    <row r="6" spans="1:22" ht="11.25">
      <c r="A6" s="49" t="s">
        <v>17</v>
      </c>
      <c r="B6" s="60">
        <v>33157832</v>
      </c>
      <c r="C6" s="60">
        <v>33404554</v>
      </c>
      <c r="D6" s="60">
        <v>34652804</v>
      </c>
      <c r="E6" s="60">
        <v>37251700</v>
      </c>
      <c r="F6" s="60">
        <v>39129123</v>
      </c>
      <c r="G6" s="60">
        <v>40826348</v>
      </c>
      <c r="H6" s="61">
        <v>43205798</v>
      </c>
      <c r="I6" s="52">
        <f>((H6-B6)/B6)*100</f>
        <v>30.30344685985501</v>
      </c>
      <c r="J6" s="93" t="s">
        <v>6</v>
      </c>
      <c r="K6" s="60">
        <v>45578918</v>
      </c>
      <c r="L6" s="60">
        <v>45736958</v>
      </c>
      <c r="M6" s="60">
        <v>44505271</v>
      </c>
      <c r="N6" s="60">
        <v>45666410</v>
      </c>
      <c r="O6" s="60">
        <v>46525524</v>
      </c>
      <c r="P6" s="60">
        <v>45128191</v>
      </c>
      <c r="Q6" s="54">
        <v>43187117</v>
      </c>
      <c r="R6" s="52">
        <f>((Q6-K6)/K6)*100</f>
        <v>-5.247603727670762</v>
      </c>
      <c r="S6" s="68" t="s">
        <v>7</v>
      </c>
      <c r="T6" s="63"/>
      <c r="U6" s="56"/>
      <c r="V6" s="57"/>
    </row>
    <row r="7" spans="1:22" ht="24">
      <c r="A7" s="48" t="s">
        <v>78</v>
      </c>
      <c r="B7" s="60">
        <v>3451177</v>
      </c>
      <c r="C7" s="60">
        <v>3598410</v>
      </c>
      <c r="D7" s="60">
        <v>3804161</v>
      </c>
      <c r="E7" s="60">
        <v>3856353</v>
      </c>
      <c r="F7" s="60">
        <v>3894289</v>
      </c>
      <c r="G7" s="60">
        <v>3846166</v>
      </c>
      <c r="H7" s="60">
        <v>3790229</v>
      </c>
      <c r="I7" s="52">
        <f>((H7-B7)/B7)*100</f>
        <v>9.824242569998583</v>
      </c>
      <c r="J7" s="93" t="s">
        <v>6</v>
      </c>
      <c r="K7" s="60">
        <v>3954591</v>
      </c>
      <c r="L7" s="60">
        <v>3930936</v>
      </c>
      <c r="M7" s="60">
        <v>3705147</v>
      </c>
      <c r="N7" s="50">
        <v>3697702</v>
      </c>
      <c r="O7" s="50">
        <v>3576781</v>
      </c>
      <c r="P7" s="50">
        <v>3510147</v>
      </c>
      <c r="Q7" s="54" t="s">
        <v>23</v>
      </c>
      <c r="R7" s="52">
        <f aca="true" t="shared" si="0" ref="R7:R24">((P7-K7)/K7)*100</f>
        <v>-11.238684354462952</v>
      </c>
      <c r="S7" s="68" t="s">
        <v>7</v>
      </c>
      <c r="T7" s="63"/>
      <c r="U7" s="56"/>
      <c r="V7" s="57"/>
    </row>
    <row r="8" spans="1:22" ht="24">
      <c r="A8" s="48" t="s">
        <v>79</v>
      </c>
      <c r="B8" s="69" t="s">
        <v>23</v>
      </c>
      <c r="C8" s="69" t="s">
        <v>23</v>
      </c>
      <c r="D8" s="69" t="s">
        <v>23</v>
      </c>
      <c r="E8" s="69" t="s">
        <v>23</v>
      </c>
      <c r="F8" s="69" t="s">
        <v>23</v>
      </c>
      <c r="G8" s="49">
        <v>4004</v>
      </c>
      <c r="H8" s="49">
        <v>5000</v>
      </c>
      <c r="I8" s="52">
        <f>((H8-G8)/G8)*100</f>
        <v>24.875124875124875</v>
      </c>
      <c r="J8" s="93" t="s">
        <v>6</v>
      </c>
      <c r="K8" s="49">
        <v>5000</v>
      </c>
      <c r="L8" s="49">
        <v>5926</v>
      </c>
      <c r="M8" s="49">
        <v>6302</v>
      </c>
      <c r="N8" s="49">
        <v>6302</v>
      </c>
      <c r="O8" s="49">
        <v>6302</v>
      </c>
      <c r="P8" s="49">
        <v>6302</v>
      </c>
      <c r="Q8" s="54">
        <v>6302</v>
      </c>
      <c r="R8" s="52">
        <f>((Q8-K8)/K8)*100</f>
        <v>26.040000000000003</v>
      </c>
      <c r="S8" s="53" t="s">
        <v>6</v>
      </c>
      <c r="T8" s="63"/>
      <c r="U8" s="56"/>
      <c r="V8" s="57"/>
    </row>
    <row r="9" spans="1:22" ht="24">
      <c r="A9" s="48" t="s">
        <v>80</v>
      </c>
      <c r="B9" s="70">
        <v>9324</v>
      </c>
      <c r="C9" s="69" t="s">
        <v>23</v>
      </c>
      <c r="D9" s="69" t="s">
        <v>23</v>
      </c>
      <c r="E9" s="69" t="s">
        <v>23</v>
      </c>
      <c r="F9" s="70">
        <v>17512.5</v>
      </c>
      <c r="G9" s="70">
        <v>17512.5</v>
      </c>
      <c r="H9" s="70">
        <v>25841.25</v>
      </c>
      <c r="I9" s="71">
        <f>((H9-B9)/B9)*100</f>
        <v>177.1476833976834</v>
      </c>
      <c r="J9" s="93" t="s">
        <v>6</v>
      </c>
      <c r="K9" s="70">
        <v>41685</v>
      </c>
      <c r="L9" s="70">
        <v>41685</v>
      </c>
      <c r="M9" s="70">
        <v>43616.25</v>
      </c>
      <c r="N9" s="70">
        <v>56283.75</v>
      </c>
      <c r="O9" s="72">
        <v>60540</v>
      </c>
      <c r="P9" s="73">
        <v>63578</v>
      </c>
      <c r="Q9" s="61" t="s">
        <v>23</v>
      </c>
      <c r="R9" s="52">
        <f t="shared" si="0"/>
        <v>52.520091159889645</v>
      </c>
      <c r="S9" s="53" t="s">
        <v>6</v>
      </c>
      <c r="U9" s="56"/>
      <c r="V9" s="57"/>
    </row>
    <row r="10" spans="1:21" ht="24">
      <c r="A10" s="48" t="s">
        <v>81</v>
      </c>
      <c r="B10" s="49" t="s">
        <v>23</v>
      </c>
      <c r="C10" s="49" t="s">
        <v>23</v>
      </c>
      <c r="D10" s="49" t="s">
        <v>23</v>
      </c>
      <c r="E10" s="49" t="s">
        <v>23</v>
      </c>
      <c r="F10" s="49" t="s">
        <v>23</v>
      </c>
      <c r="G10" s="50">
        <v>5500</v>
      </c>
      <c r="H10" s="50">
        <v>5500</v>
      </c>
      <c r="I10" s="52">
        <f>((H10-G10)/G10)*100</f>
        <v>0</v>
      </c>
      <c r="J10" s="95"/>
      <c r="K10" s="50">
        <v>5500</v>
      </c>
      <c r="L10" s="50">
        <v>5500</v>
      </c>
      <c r="M10" s="50">
        <v>11590</v>
      </c>
      <c r="N10" s="50">
        <v>21280</v>
      </c>
      <c r="O10" s="60">
        <v>27780</v>
      </c>
      <c r="P10" s="60">
        <v>32020</v>
      </c>
      <c r="Q10" s="61" t="s">
        <v>23</v>
      </c>
      <c r="R10" s="52">
        <f t="shared" si="0"/>
        <v>482.18181818181824</v>
      </c>
      <c r="S10" s="53" t="s">
        <v>6</v>
      </c>
      <c r="T10" s="74"/>
      <c r="U10" s="56"/>
    </row>
    <row r="11" spans="1:21" ht="27.75" customHeight="1">
      <c r="A11" s="48" t="s">
        <v>82</v>
      </c>
      <c r="B11" s="49" t="s">
        <v>23</v>
      </c>
      <c r="C11" s="49" t="s">
        <v>23</v>
      </c>
      <c r="D11" s="49" t="s">
        <v>23</v>
      </c>
      <c r="E11" s="49" t="s">
        <v>23</v>
      </c>
      <c r="F11" s="49" t="s">
        <v>23</v>
      </c>
      <c r="G11" s="50">
        <v>60675</v>
      </c>
      <c r="H11" s="51">
        <v>60675</v>
      </c>
      <c r="I11" s="52">
        <f>((H11-G11)/G11)*100</f>
        <v>0</v>
      </c>
      <c r="J11" s="95"/>
      <c r="K11" s="50">
        <v>60675</v>
      </c>
      <c r="L11" s="50">
        <v>60675</v>
      </c>
      <c r="M11" s="50">
        <v>73268</v>
      </c>
      <c r="N11" s="50">
        <v>78976</v>
      </c>
      <c r="O11" s="50">
        <v>78976</v>
      </c>
      <c r="P11" s="50">
        <v>90246</v>
      </c>
      <c r="Q11" s="61" t="s">
        <v>23</v>
      </c>
      <c r="R11" s="52">
        <f t="shared" si="0"/>
        <v>48.736711990111246</v>
      </c>
      <c r="S11" s="53" t="s">
        <v>6</v>
      </c>
      <c r="T11" s="74"/>
      <c r="U11" s="56"/>
    </row>
    <row r="12" spans="1:22" ht="48">
      <c r="A12" s="48" t="s">
        <v>31</v>
      </c>
      <c r="B12" s="75">
        <v>41.64</v>
      </c>
      <c r="C12" s="69" t="s">
        <v>23</v>
      </c>
      <c r="D12" s="69" t="s">
        <v>23</v>
      </c>
      <c r="E12" s="49" t="s">
        <v>23</v>
      </c>
      <c r="F12" s="52">
        <v>41</v>
      </c>
      <c r="G12" s="52">
        <v>41</v>
      </c>
      <c r="H12" s="76">
        <v>41</v>
      </c>
      <c r="I12" s="52">
        <f>((H12-B12)/B12)*100</f>
        <v>-1.5369836695485124</v>
      </c>
      <c r="J12" s="96" t="s">
        <v>7</v>
      </c>
      <c r="K12" s="75">
        <v>39.6</v>
      </c>
      <c r="L12" s="75">
        <v>39.8</v>
      </c>
      <c r="M12" s="75">
        <v>39.8</v>
      </c>
      <c r="N12" s="75">
        <v>40</v>
      </c>
      <c r="O12" s="49">
        <v>40.01</v>
      </c>
      <c r="P12" s="52">
        <v>39</v>
      </c>
      <c r="Q12" s="61" t="s">
        <v>23</v>
      </c>
      <c r="R12" s="52">
        <f t="shared" si="0"/>
        <v>-1.5151515151515187</v>
      </c>
      <c r="S12" s="68" t="s">
        <v>7</v>
      </c>
      <c r="U12" s="56"/>
      <c r="V12" s="77"/>
    </row>
    <row r="13" spans="1:22" ht="12">
      <c r="A13" s="48" t="s">
        <v>18</v>
      </c>
      <c r="B13" s="49">
        <v>14.43</v>
      </c>
      <c r="C13" s="49" t="s">
        <v>23</v>
      </c>
      <c r="D13" s="49" t="s">
        <v>23</v>
      </c>
      <c r="E13" s="49" t="s">
        <v>23</v>
      </c>
      <c r="F13" s="52">
        <v>16.4</v>
      </c>
      <c r="G13" s="52">
        <v>16.7</v>
      </c>
      <c r="H13" s="78">
        <v>17.17</v>
      </c>
      <c r="I13" s="52">
        <f>((H13-B13)/B13)*100</f>
        <v>18.988218988219003</v>
      </c>
      <c r="J13" s="93" t="s">
        <v>6</v>
      </c>
      <c r="K13" s="75">
        <v>17.54</v>
      </c>
      <c r="L13" s="75">
        <v>17.84</v>
      </c>
      <c r="M13" s="75">
        <v>17.92</v>
      </c>
      <c r="N13" s="75">
        <v>17.92</v>
      </c>
      <c r="O13" s="49">
        <v>18.01</v>
      </c>
      <c r="P13" s="49">
        <v>18.01</v>
      </c>
      <c r="Q13" s="61" t="s">
        <v>23</v>
      </c>
      <c r="R13" s="52">
        <f t="shared" si="0"/>
        <v>2.6795895096921463</v>
      </c>
      <c r="S13" s="53" t="s">
        <v>6</v>
      </c>
      <c r="U13" s="56"/>
      <c r="V13" s="57"/>
    </row>
    <row r="14" spans="1:22" ht="27">
      <c r="A14" s="48" t="s">
        <v>86</v>
      </c>
      <c r="B14" s="49">
        <v>26.3</v>
      </c>
      <c r="C14" s="49" t="s">
        <v>23</v>
      </c>
      <c r="D14" s="49" t="s">
        <v>23</v>
      </c>
      <c r="E14" s="49" t="s">
        <v>23</v>
      </c>
      <c r="F14" s="49">
        <v>25.2</v>
      </c>
      <c r="G14" s="49">
        <v>24.8</v>
      </c>
      <c r="H14" s="79">
        <v>24.4902937573727</v>
      </c>
      <c r="I14" s="52">
        <f>((H14-B14)/B14)*100</f>
        <v>-6.8810123293813685</v>
      </c>
      <c r="J14" s="96" t="s">
        <v>7</v>
      </c>
      <c r="K14" s="80">
        <v>24.4713616887176</v>
      </c>
      <c r="L14" s="80">
        <v>24.4</v>
      </c>
      <c r="M14" s="80">
        <v>24.3</v>
      </c>
      <c r="N14" s="80">
        <v>24.355</v>
      </c>
      <c r="O14" s="80">
        <v>38.7</v>
      </c>
      <c r="P14" s="80">
        <v>38.8</v>
      </c>
      <c r="Q14" s="61" t="s">
        <v>23</v>
      </c>
      <c r="R14" s="52">
        <f t="shared" si="0"/>
        <v>58.55268085832977</v>
      </c>
      <c r="S14" s="53" t="s">
        <v>6</v>
      </c>
      <c r="U14" s="56"/>
      <c r="V14" s="77"/>
    </row>
    <row r="15" spans="1:22" ht="12">
      <c r="A15" s="48" t="s">
        <v>30</v>
      </c>
      <c r="B15" s="50">
        <v>2492100</v>
      </c>
      <c r="C15" s="81" t="s">
        <v>23</v>
      </c>
      <c r="D15" s="81" t="s">
        <v>23</v>
      </c>
      <c r="E15" s="49" t="s">
        <v>23</v>
      </c>
      <c r="F15" s="50">
        <v>2793400</v>
      </c>
      <c r="G15" s="82">
        <v>3195733</v>
      </c>
      <c r="H15" s="51">
        <v>3375235</v>
      </c>
      <c r="I15" s="52">
        <f>((H15-B15)/B15)*100</f>
        <v>35.43738212752297</v>
      </c>
      <c r="J15" s="93" t="s">
        <v>6</v>
      </c>
      <c r="K15" s="50">
        <v>3450672</v>
      </c>
      <c r="L15" s="50">
        <v>3652035</v>
      </c>
      <c r="M15" s="50">
        <v>3730905</v>
      </c>
      <c r="N15" s="50">
        <v>3788640</v>
      </c>
      <c r="O15" s="50">
        <v>3953318</v>
      </c>
      <c r="P15" s="50">
        <v>4019535</v>
      </c>
      <c r="Q15" s="61" t="s">
        <v>23</v>
      </c>
      <c r="R15" s="52">
        <f t="shared" si="0"/>
        <v>16.48557150607186</v>
      </c>
      <c r="S15" s="53" t="s">
        <v>6</v>
      </c>
      <c r="U15" s="56"/>
      <c r="V15" s="77"/>
    </row>
    <row r="16" spans="1:22" ht="12">
      <c r="A16" s="48" t="s">
        <v>19</v>
      </c>
      <c r="B16" s="49" t="s">
        <v>23</v>
      </c>
      <c r="C16" s="49" t="s">
        <v>23</v>
      </c>
      <c r="D16" s="49" t="s">
        <v>23</v>
      </c>
      <c r="E16" s="49" t="s">
        <v>23</v>
      </c>
      <c r="F16" s="49" t="s">
        <v>23</v>
      </c>
      <c r="G16" s="74">
        <v>1188207.3333333335</v>
      </c>
      <c r="H16" s="83">
        <v>1156176.1666666667</v>
      </c>
      <c r="I16" s="52">
        <f>((H16-G16)/G16)*100</f>
        <v>-2.6957556790032777</v>
      </c>
      <c r="J16" s="96" t="s">
        <v>7</v>
      </c>
      <c r="K16" s="84">
        <v>1199146.8333333333</v>
      </c>
      <c r="L16" s="84">
        <v>1012686</v>
      </c>
      <c r="M16" s="84">
        <v>946771</v>
      </c>
      <c r="N16" s="84">
        <v>872830</v>
      </c>
      <c r="O16" s="85">
        <v>890149</v>
      </c>
      <c r="P16" s="85">
        <v>846259</v>
      </c>
      <c r="Q16" s="61" t="s">
        <v>23</v>
      </c>
      <c r="R16" s="52">
        <f t="shared" si="0"/>
        <v>-29.428242107131442</v>
      </c>
      <c r="S16" s="68" t="s">
        <v>7</v>
      </c>
      <c r="U16" s="56"/>
      <c r="V16" s="57"/>
    </row>
    <row r="17" spans="1:22" ht="25.5" customHeight="1">
      <c r="A17" s="48" t="s">
        <v>29</v>
      </c>
      <c r="B17" s="86">
        <v>216540</v>
      </c>
      <c r="C17" s="87">
        <v>222497</v>
      </c>
      <c r="D17" s="50">
        <v>231410</v>
      </c>
      <c r="E17" s="50">
        <v>239981</v>
      </c>
      <c r="F17" s="49" t="s">
        <v>23</v>
      </c>
      <c r="G17" s="49" t="s">
        <v>23</v>
      </c>
      <c r="H17" s="51">
        <v>256031</v>
      </c>
      <c r="I17" s="52">
        <f aca="true" t="shared" si="1" ref="I17:I22">((H17-B17)/B17)*100</f>
        <v>18.237277177426805</v>
      </c>
      <c r="J17" s="93" t="s">
        <v>6</v>
      </c>
      <c r="K17" s="50">
        <v>266966</v>
      </c>
      <c r="L17" s="50">
        <v>267388</v>
      </c>
      <c r="M17" s="50">
        <v>264456</v>
      </c>
      <c r="N17" s="50">
        <v>264645</v>
      </c>
      <c r="O17" s="50">
        <v>263897</v>
      </c>
      <c r="P17" s="50">
        <v>260988</v>
      </c>
      <c r="Q17" s="61" t="s">
        <v>23</v>
      </c>
      <c r="R17" s="52">
        <f t="shared" si="0"/>
        <v>-2.239236457076931</v>
      </c>
      <c r="S17" s="68" t="s">
        <v>7</v>
      </c>
      <c r="T17" s="74"/>
      <c r="V17" s="57"/>
    </row>
    <row r="18" spans="1:22" ht="27" customHeight="1">
      <c r="A18" s="48" t="s">
        <v>28</v>
      </c>
      <c r="B18" s="86">
        <v>25673</v>
      </c>
      <c r="C18" s="50">
        <v>25991</v>
      </c>
      <c r="D18" s="50">
        <v>26324</v>
      </c>
      <c r="E18" s="50">
        <v>27184</v>
      </c>
      <c r="F18" s="49" t="s">
        <v>23</v>
      </c>
      <c r="G18" s="49" t="s">
        <v>23</v>
      </c>
      <c r="H18" s="51">
        <v>38362</v>
      </c>
      <c r="I18" s="52">
        <f t="shared" si="1"/>
        <v>49.42546644334515</v>
      </c>
      <c r="J18" s="93" t="s">
        <v>6</v>
      </c>
      <c r="K18" s="50">
        <v>44380</v>
      </c>
      <c r="L18" s="50">
        <v>48087</v>
      </c>
      <c r="M18" s="50">
        <v>49194</v>
      </c>
      <c r="N18" s="50">
        <v>50211</v>
      </c>
      <c r="O18" s="50">
        <v>51579</v>
      </c>
      <c r="P18" s="50">
        <v>51936</v>
      </c>
      <c r="Q18" s="61" t="s">
        <v>23</v>
      </c>
      <c r="R18" s="52">
        <f t="shared" si="0"/>
        <v>17.025687246507438</v>
      </c>
      <c r="S18" s="68" t="s">
        <v>7</v>
      </c>
      <c r="T18" s="74"/>
      <c r="V18" s="77"/>
    </row>
    <row r="19" spans="1:22" ht="24.75" customHeight="1">
      <c r="A19" s="48" t="s">
        <v>27</v>
      </c>
      <c r="B19" s="86">
        <v>21170</v>
      </c>
      <c r="C19" s="87">
        <v>34646</v>
      </c>
      <c r="D19" s="50">
        <v>41546</v>
      </c>
      <c r="E19" s="50">
        <v>44049</v>
      </c>
      <c r="F19" s="49" t="s">
        <v>23</v>
      </c>
      <c r="G19" s="49" t="s">
        <v>23</v>
      </c>
      <c r="H19" s="51">
        <v>46902</v>
      </c>
      <c r="I19" s="52">
        <f t="shared" si="1"/>
        <v>121.54936230514879</v>
      </c>
      <c r="J19" s="93" t="s">
        <v>6</v>
      </c>
      <c r="K19" s="50">
        <v>48376</v>
      </c>
      <c r="L19" s="50">
        <v>47292</v>
      </c>
      <c r="M19" s="50">
        <v>45134</v>
      </c>
      <c r="N19" s="50">
        <v>43341</v>
      </c>
      <c r="O19" s="50">
        <v>41536</v>
      </c>
      <c r="P19" s="50">
        <v>39692</v>
      </c>
      <c r="Q19" s="61" t="s">
        <v>23</v>
      </c>
      <c r="R19" s="52">
        <f t="shared" si="0"/>
        <v>-17.95105010749132</v>
      </c>
      <c r="S19" s="68" t="s">
        <v>7</v>
      </c>
      <c r="T19" s="74"/>
      <c r="V19" s="77"/>
    </row>
    <row r="20" spans="1:22" ht="19.5" customHeight="1">
      <c r="A20" s="48" t="s">
        <v>26</v>
      </c>
      <c r="B20" s="86">
        <f>B21-B17-B18-B19</f>
        <v>40439</v>
      </c>
      <c r="C20" s="86">
        <f>C21-C17-C18-C19</f>
        <v>41709</v>
      </c>
      <c r="D20" s="86">
        <f>D21-D17-D18-D19</f>
        <v>43369</v>
      </c>
      <c r="E20" s="86">
        <f>E21-E17-E18-E19</f>
        <v>45342</v>
      </c>
      <c r="F20" s="49" t="s">
        <v>23</v>
      </c>
      <c r="G20" s="49" t="s">
        <v>23</v>
      </c>
      <c r="H20" s="51">
        <v>55171</v>
      </c>
      <c r="I20" s="52">
        <f t="shared" si="1"/>
        <v>36.430178787803854</v>
      </c>
      <c r="J20" s="93" t="s">
        <v>6</v>
      </c>
      <c r="K20" s="50">
        <v>58351</v>
      </c>
      <c r="L20" s="50">
        <f>L21-L17-L18-L19</f>
        <v>58192</v>
      </c>
      <c r="M20" s="50">
        <f>M21-M17-M18-M19</f>
        <v>57153</v>
      </c>
      <c r="N20" s="50">
        <f>N21-N17-N18-N19</f>
        <v>56337</v>
      </c>
      <c r="O20" s="50">
        <f>O21-O17-O18-O19</f>
        <v>51353</v>
      </c>
      <c r="P20" s="50">
        <f>P21-P17-P18-P19</f>
        <v>49665</v>
      </c>
      <c r="Q20" s="61" t="s">
        <v>23</v>
      </c>
      <c r="R20" s="52">
        <f t="shared" si="0"/>
        <v>-14.885777450257923</v>
      </c>
      <c r="S20" s="68" t="s">
        <v>7</v>
      </c>
      <c r="T20" s="74"/>
      <c r="V20" s="57"/>
    </row>
    <row r="21" spans="1:22" ht="19.5" customHeight="1">
      <c r="A21" s="48" t="s">
        <v>25</v>
      </c>
      <c r="B21" s="88">
        <v>303822</v>
      </c>
      <c r="C21" s="89">
        <v>324843</v>
      </c>
      <c r="D21" s="90">
        <v>342649</v>
      </c>
      <c r="E21" s="90">
        <v>356556</v>
      </c>
      <c r="F21" s="49" t="s">
        <v>23</v>
      </c>
      <c r="G21" s="49" t="s">
        <v>23</v>
      </c>
      <c r="H21" s="51">
        <f>SUM(H17:H20)</f>
        <v>396466</v>
      </c>
      <c r="I21" s="52">
        <f t="shared" si="1"/>
        <v>30.492854368676397</v>
      </c>
      <c r="J21" s="93" t="s">
        <v>6</v>
      </c>
      <c r="K21" s="50">
        <f>SUM(K17:K20)</f>
        <v>418073</v>
      </c>
      <c r="L21" s="50">
        <v>420959</v>
      </c>
      <c r="M21" s="50">
        <v>415937</v>
      </c>
      <c r="N21" s="50">
        <v>414534</v>
      </c>
      <c r="O21" s="50">
        <v>408365</v>
      </c>
      <c r="P21" s="50">
        <v>402281</v>
      </c>
      <c r="Q21" s="61" t="s">
        <v>23</v>
      </c>
      <c r="R21" s="52">
        <f t="shared" si="0"/>
        <v>-3.777330753241659</v>
      </c>
      <c r="S21" s="68" t="s">
        <v>7</v>
      </c>
      <c r="T21" s="74"/>
      <c r="V21" s="57"/>
    </row>
    <row r="22" spans="1:22" ht="26.25" customHeight="1">
      <c r="A22" s="48" t="s">
        <v>21</v>
      </c>
      <c r="B22" s="86">
        <v>786129</v>
      </c>
      <c r="C22" s="87">
        <v>854279</v>
      </c>
      <c r="D22" s="50">
        <v>920556</v>
      </c>
      <c r="E22" s="50">
        <v>974960</v>
      </c>
      <c r="F22" s="49" t="s">
        <v>23</v>
      </c>
      <c r="G22" s="49" t="s">
        <v>23</v>
      </c>
      <c r="H22" s="51">
        <v>1096300</v>
      </c>
      <c r="I22" s="52">
        <f t="shared" si="1"/>
        <v>39.455483769203276</v>
      </c>
      <c r="J22" s="93" t="s">
        <v>6</v>
      </c>
      <c r="K22" s="50">
        <v>1172358</v>
      </c>
      <c r="L22" s="50">
        <v>1196372</v>
      </c>
      <c r="M22" s="50">
        <v>1179431</v>
      </c>
      <c r="N22" s="50">
        <v>1186503</v>
      </c>
      <c r="O22" s="50">
        <v>1181432</v>
      </c>
      <c r="P22" s="50">
        <v>1177860</v>
      </c>
      <c r="Q22" s="61" t="s">
        <v>23</v>
      </c>
      <c r="R22" s="52">
        <f t="shared" si="0"/>
        <v>0.4693105689558991</v>
      </c>
      <c r="S22" s="53" t="s">
        <v>6</v>
      </c>
      <c r="T22" s="74"/>
      <c r="V22" s="57"/>
    </row>
    <row r="23" spans="1:22" ht="23.25" customHeight="1">
      <c r="A23" s="48" t="s">
        <v>24</v>
      </c>
      <c r="B23" s="49" t="s">
        <v>23</v>
      </c>
      <c r="C23" s="49" t="s">
        <v>23</v>
      </c>
      <c r="D23" s="49" t="s">
        <v>23</v>
      </c>
      <c r="E23" s="50">
        <v>24489</v>
      </c>
      <c r="F23" s="50">
        <v>27548</v>
      </c>
      <c r="G23" s="50">
        <v>29759</v>
      </c>
      <c r="H23" s="51">
        <v>29991</v>
      </c>
      <c r="I23" s="52">
        <f>((H23-E23)/E23)*100</f>
        <v>22.467230184981013</v>
      </c>
      <c r="J23" s="93" t="s">
        <v>6</v>
      </c>
      <c r="K23" s="50">
        <v>28445</v>
      </c>
      <c r="L23" s="50">
        <v>18718</v>
      </c>
      <c r="M23" s="50">
        <v>14718</v>
      </c>
      <c r="N23" s="50">
        <v>14247</v>
      </c>
      <c r="O23" s="50">
        <v>11198</v>
      </c>
      <c r="P23" s="50">
        <v>9603</v>
      </c>
      <c r="Q23" s="61" t="s">
        <v>23</v>
      </c>
      <c r="R23" s="52">
        <f t="shared" si="0"/>
        <v>-66.24011249780277</v>
      </c>
      <c r="S23" s="68" t="s">
        <v>7</v>
      </c>
      <c r="T23" s="74"/>
      <c r="V23" s="77"/>
    </row>
    <row r="24" spans="1:22" ht="25.5" customHeight="1">
      <c r="A24" s="48" t="s">
        <v>22</v>
      </c>
      <c r="B24" s="49" t="s">
        <v>23</v>
      </c>
      <c r="C24" s="49" t="s">
        <v>23</v>
      </c>
      <c r="D24" s="49" t="s">
        <v>23</v>
      </c>
      <c r="E24" s="50">
        <v>78137</v>
      </c>
      <c r="F24" s="50">
        <v>86515</v>
      </c>
      <c r="G24" s="50">
        <v>89691</v>
      </c>
      <c r="H24" s="50">
        <v>92165</v>
      </c>
      <c r="I24" s="52">
        <f>((H24-E24)/E24)*100</f>
        <v>17.953082406542357</v>
      </c>
      <c r="J24" s="93" t="s">
        <v>6</v>
      </c>
      <c r="K24" s="50">
        <v>89835</v>
      </c>
      <c r="L24" s="50">
        <v>67742</v>
      </c>
      <c r="M24" s="50">
        <v>38395</v>
      </c>
      <c r="N24" s="50">
        <v>38600</v>
      </c>
      <c r="O24" s="50">
        <v>32159</v>
      </c>
      <c r="P24" s="50">
        <v>28129</v>
      </c>
      <c r="Q24" s="61" t="s">
        <v>23</v>
      </c>
      <c r="R24" s="52">
        <f t="shared" si="0"/>
        <v>-68.68815049813547</v>
      </c>
      <c r="S24" s="68" t="s">
        <v>7</v>
      </c>
      <c r="T24" s="74"/>
      <c r="V24" s="77"/>
    </row>
    <row r="25" spans="1:8" ht="11.25">
      <c r="A25" s="91" t="s">
        <v>20</v>
      </c>
      <c r="B25" s="91"/>
      <c r="C25" s="91"/>
      <c r="D25" s="91"/>
      <c r="E25" s="91"/>
      <c r="F25" s="91"/>
      <c r="G25" s="91"/>
      <c r="H25" s="91"/>
    </row>
  </sheetData>
  <sheetProtection/>
  <mergeCells count="3">
    <mergeCell ref="U1:V1"/>
    <mergeCell ref="A1:L1"/>
    <mergeCell ref="A25:H25"/>
  </mergeCells>
  <hyperlinks>
    <hyperlink ref="A1" r:id="rId1" display="mhtml:file://C:\Documents and Settings\Administrador\Escritorio\Vehículos matriculados 2006-09.mht!file:///C:\Documents and Settings\Administrador\Escritorio\sima_ayuda2.jsp?variable=337&amp;anio=2009"/>
    <hyperlink ref="L12" r:id="rId2" display="mhtml:file://C:\Documents and Settings\Administrador\Escritorio\Vehículos matriculados 2006-09.mht!file:///C:\Documents and Settings\Administrador\Escritorio\sima_ayuda2.jsp?variable=337&amp;anio=2008"/>
    <hyperlink ref="H13" r:id="rId3" display="mhtml:file://C:\Documents and Settings\Administrador\Escritorio\Vehículos matriculados 2006-09.mht!file:///C:\Documents and Settings\Administrador\Escritorio\sima_ayuda2.jsp?variable=337&amp;anio=2008"/>
    <hyperlink ref="A27" r:id="rId4" display="mhtml:file://C:\Documents and Settings\Administrador\Escritorio\Vehículos matriculados 2006-09.mht!file:///C:\Documents and Settings\Administrador\Escritorio\sima_ayuda2.jsp?variable=337&amp;anio=2007"/>
    <hyperlink ref="L14" r:id="rId5" display="mhtml:file://C:\Documents and Settings\Administrador\Escritorio\Vehículos matriculados 2006-09.mht!file:///C:\Documents and Settings\Administrador\Escritorio\sima_ayuda2.jsp?variable=337&amp;anio=2009"/>
    <hyperlink ref="AA20" r:id="rId6" display="mhtml:file://C:\Documents and Settings\Administrador\Escritorio\Vehículos matriculados 2006-09.mht!file:///C:\Documents and Settings\Administrador\Escritorio\sima_ayuda2.jsp?variable=337&amp;anio=2007"/>
    <hyperlink ref="AE21" r:id="rId7" display="mhtml:file://C:\Documents and Settings\Administrador\Escritorio\Vehículos matriculados 2006-09.mht!file:///C:\Documents and Settings\Administrador\Escritorio\sima_ayuda2.jsp?variable=337&amp;anio=2006"/>
    <hyperlink ref="L11" r:id="rId8" display="mhtml:file://C:\Documents and Settings\Administrador\Escritorio\Vehículos matriculados 2006-09.mht!file:///C:\Documents and Settings\Administrador\Escritorio\sima_ayuda2.jsp?variable=337&amp;anio=2008"/>
    <hyperlink ref="AE5" r:id="rId9" display="mhtml:file://C:\Documents and Settings\Administrador\Escritorio\Vehículos matriculados 2006-09.mht!file:///C:\Documents and Settings\Administrador\Escritorio\sima_ayuda2.jsp?variable=337&amp;anio=2007"/>
  </hyperlink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3"/>
  <ignoredErrors>
    <ignoredError sqref="H21 K21" formulaRange="1"/>
  </ignoredErrors>
  <drawing r:id="rId12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37">
      <selection activeCell="D15" sqref="D15"/>
    </sheetView>
  </sheetViews>
  <sheetFormatPr defaultColWidth="11.421875" defaultRowHeight="12.75"/>
  <cols>
    <col min="1" max="1" width="38.7109375" style="42" customWidth="1"/>
    <col min="2" max="2" width="7.7109375" style="58" customWidth="1"/>
    <col min="3" max="3" width="7.28125" style="58" customWidth="1"/>
    <col min="4" max="4" width="8.00390625" style="58" customWidth="1"/>
    <col min="5" max="5" width="7.8515625" style="58" customWidth="1"/>
    <col min="6" max="7" width="7.421875" style="58" customWidth="1"/>
    <col min="8" max="8" width="6.421875" style="58" customWidth="1"/>
    <col min="9" max="9" width="6.140625" style="58" hidden="1" customWidth="1"/>
    <col min="10" max="10" width="1.28515625" style="97" hidden="1" customWidth="1"/>
    <col min="11" max="11" width="7.7109375" style="58" customWidth="1"/>
    <col min="12" max="13" width="7.28125" style="58" customWidth="1"/>
    <col min="14" max="14" width="7.7109375" style="58" customWidth="1"/>
    <col min="15" max="15" width="7.28125" style="58" customWidth="1"/>
    <col min="16" max="16" width="7.421875" style="58" customWidth="1"/>
    <col min="17" max="17" width="8.28125" style="58" customWidth="1"/>
    <col min="18" max="18" width="6.421875" style="58" hidden="1" customWidth="1"/>
    <col min="19" max="19" width="6.8515625" style="97" hidden="1" customWidth="1"/>
    <col min="20" max="20" width="10.7109375" style="58" customWidth="1"/>
    <col min="21" max="16384" width="11.421875" style="58" customWidth="1"/>
  </cols>
  <sheetData>
    <row r="1" spans="1:19" ht="27.75" customHeight="1">
      <c r="A1" s="107" t="s">
        <v>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43"/>
      <c r="O1" s="143"/>
      <c r="P1" s="143"/>
      <c r="Q1" s="1"/>
      <c r="R1" s="109" t="s">
        <v>1</v>
      </c>
      <c r="S1" s="110"/>
    </row>
    <row r="2" spans="1:19" s="114" customFormat="1" ht="22.5" customHeight="1">
      <c r="A2" s="102"/>
      <c r="B2" s="111">
        <v>2000</v>
      </c>
      <c r="C2" s="111">
        <v>2001</v>
      </c>
      <c r="D2" s="111">
        <v>2002</v>
      </c>
      <c r="E2" s="111">
        <v>2003</v>
      </c>
      <c r="F2" s="111">
        <v>2004</v>
      </c>
      <c r="G2" s="111">
        <v>2005</v>
      </c>
      <c r="H2" s="111">
        <v>2006</v>
      </c>
      <c r="I2" s="112" t="s">
        <v>2</v>
      </c>
      <c r="J2" s="98" t="s">
        <v>3</v>
      </c>
      <c r="K2" s="111">
        <v>2007</v>
      </c>
      <c r="L2" s="111">
        <v>2008</v>
      </c>
      <c r="M2" s="111">
        <v>2009</v>
      </c>
      <c r="N2" s="113">
        <v>2010</v>
      </c>
      <c r="O2" s="113">
        <v>2011</v>
      </c>
      <c r="P2" s="113">
        <v>2012</v>
      </c>
      <c r="Q2" s="111">
        <v>2013</v>
      </c>
      <c r="R2" s="112" t="s">
        <v>35</v>
      </c>
      <c r="S2" s="98" t="s">
        <v>3</v>
      </c>
    </row>
    <row r="3" spans="1:19" s="120" customFormat="1" ht="27">
      <c r="A3" s="103" t="s">
        <v>87</v>
      </c>
      <c r="B3" s="115" t="s">
        <v>36</v>
      </c>
      <c r="C3" s="115" t="s">
        <v>36</v>
      </c>
      <c r="D3" s="115" t="s">
        <v>36</v>
      </c>
      <c r="E3" s="115" t="s">
        <v>36</v>
      </c>
      <c r="F3" s="115" t="s">
        <v>36</v>
      </c>
      <c r="G3" s="50">
        <v>1963.8</v>
      </c>
      <c r="H3" s="50">
        <v>2223</v>
      </c>
      <c r="I3" s="116" t="s">
        <v>37</v>
      </c>
      <c r="J3" s="117" t="s">
        <v>6</v>
      </c>
      <c r="K3" s="50">
        <v>2425</v>
      </c>
      <c r="L3" s="50">
        <v>2415</v>
      </c>
      <c r="M3" s="50">
        <v>1939</v>
      </c>
      <c r="N3" s="50">
        <v>1890.7</v>
      </c>
      <c r="O3" s="50">
        <v>1695.5</v>
      </c>
      <c r="P3" s="50">
        <v>1470</v>
      </c>
      <c r="Q3" s="50">
        <v>1425.43377221752</v>
      </c>
      <c r="R3" s="118">
        <f>((Q3/K3)-1)*100</f>
        <v>-41.21922588793731</v>
      </c>
      <c r="S3" s="119" t="s">
        <v>7</v>
      </c>
    </row>
    <row r="4" spans="1:19" s="123" customFormat="1" ht="22.5">
      <c r="A4" s="104" t="s">
        <v>38</v>
      </c>
      <c r="B4" s="115" t="s">
        <v>36</v>
      </c>
      <c r="C4" s="115" t="s">
        <v>36</v>
      </c>
      <c r="D4" s="115" t="s">
        <v>36</v>
      </c>
      <c r="E4" s="115" t="s">
        <v>36</v>
      </c>
      <c r="F4" s="50">
        <v>5217</v>
      </c>
      <c r="G4" s="50">
        <v>5218</v>
      </c>
      <c r="H4" s="50">
        <v>4737</v>
      </c>
      <c r="I4" s="121" t="s">
        <v>39</v>
      </c>
      <c r="J4" s="122" t="s">
        <v>7</v>
      </c>
      <c r="K4" s="50">
        <v>5949</v>
      </c>
      <c r="L4" s="50">
        <v>6066</v>
      </c>
      <c r="M4" s="50">
        <v>2778</v>
      </c>
      <c r="N4" s="50">
        <v>1175</v>
      </c>
      <c r="O4" s="50">
        <v>587</v>
      </c>
      <c r="P4" s="50">
        <v>442</v>
      </c>
      <c r="Q4" s="50">
        <v>423</v>
      </c>
      <c r="R4" s="118">
        <f>((Q4/K4)-1)*100</f>
        <v>-92.8895612708018</v>
      </c>
      <c r="S4" s="119" t="s">
        <v>7</v>
      </c>
    </row>
    <row r="5" spans="1:19" s="123" customFormat="1" ht="33.75">
      <c r="A5" s="104" t="s">
        <v>40</v>
      </c>
      <c r="B5" s="115" t="s">
        <v>36</v>
      </c>
      <c r="C5" s="115" t="s">
        <v>36</v>
      </c>
      <c r="D5" s="115" t="s">
        <v>36</v>
      </c>
      <c r="E5" s="115" t="s">
        <v>36</v>
      </c>
      <c r="F5" s="99">
        <v>107</v>
      </c>
      <c r="G5" s="99">
        <v>176</v>
      </c>
      <c r="H5" s="99">
        <v>71</v>
      </c>
      <c r="I5" s="121" t="s">
        <v>41</v>
      </c>
      <c r="J5" s="122" t="s">
        <v>7</v>
      </c>
      <c r="K5" s="99">
        <v>502</v>
      </c>
      <c r="L5" s="99">
        <v>774</v>
      </c>
      <c r="M5" s="99">
        <v>552</v>
      </c>
      <c r="N5" s="124">
        <v>79</v>
      </c>
      <c r="O5" s="124">
        <v>0</v>
      </c>
      <c r="P5" s="124">
        <v>0</v>
      </c>
      <c r="Q5" s="99">
        <v>223</v>
      </c>
      <c r="R5" s="118">
        <f>((Q5/K5)-1)*100</f>
        <v>-55.57768924302788</v>
      </c>
      <c r="S5" s="119" t="s">
        <v>7</v>
      </c>
    </row>
    <row r="6" spans="1:19" ht="27.75" customHeight="1">
      <c r="A6" s="42" t="s">
        <v>42</v>
      </c>
      <c r="B6" s="75">
        <v>42</v>
      </c>
      <c r="C6" s="115" t="s">
        <v>36</v>
      </c>
      <c r="D6" s="115" t="s">
        <v>36</v>
      </c>
      <c r="E6" s="115" t="s">
        <v>36</v>
      </c>
      <c r="F6" s="75">
        <v>41</v>
      </c>
      <c r="G6" s="75">
        <v>41</v>
      </c>
      <c r="H6" s="75">
        <v>41</v>
      </c>
      <c r="I6" s="52">
        <f>((H6/B6)-1)*100</f>
        <v>-2.3809523809523836</v>
      </c>
      <c r="J6" s="122" t="s">
        <v>7</v>
      </c>
      <c r="K6" s="75">
        <v>39.6</v>
      </c>
      <c r="L6" s="75">
        <v>39.8</v>
      </c>
      <c r="M6" s="75">
        <v>39.8</v>
      </c>
      <c r="N6" s="75">
        <v>40</v>
      </c>
      <c r="O6" s="75">
        <v>40</v>
      </c>
      <c r="P6" s="115" t="s">
        <v>36</v>
      </c>
      <c r="Q6" s="115" t="s">
        <v>36</v>
      </c>
      <c r="R6" s="118">
        <f>((O6/K6)-1)*100</f>
        <v>1.0101010101010166</v>
      </c>
      <c r="S6" s="117" t="s">
        <v>6</v>
      </c>
    </row>
    <row r="7" spans="1:19" s="123" customFormat="1" ht="45">
      <c r="A7" s="104" t="s">
        <v>43</v>
      </c>
      <c r="B7" s="115" t="s">
        <v>36</v>
      </c>
      <c r="C7" s="115" t="s">
        <v>36</v>
      </c>
      <c r="D7" s="115" t="s">
        <v>36</v>
      </c>
      <c r="E7" s="115" t="s">
        <v>36</v>
      </c>
      <c r="F7" s="115" t="s">
        <v>36</v>
      </c>
      <c r="G7" s="115" t="s">
        <v>36</v>
      </c>
      <c r="H7" s="99">
        <v>387</v>
      </c>
      <c r="I7" s="94" t="s">
        <v>36</v>
      </c>
      <c r="J7" s="94" t="s">
        <v>36</v>
      </c>
      <c r="K7" s="99">
        <v>408</v>
      </c>
      <c r="L7" s="99">
        <v>432</v>
      </c>
      <c r="M7" s="115" t="s">
        <v>36</v>
      </c>
      <c r="N7" s="115" t="s">
        <v>36</v>
      </c>
      <c r="O7" s="115" t="s">
        <v>36</v>
      </c>
      <c r="P7" s="115" t="s">
        <v>36</v>
      </c>
      <c r="Q7" s="115" t="s">
        <v>36</v>
      </c>
      <c r="R7" s="118">
        <f>((L7/K7)-1)*100</f>
        <v>5.882352941176472</v>
      </c>
      <c r="S7" s="117" t="s">
        <v>6</v>
      </c>
    </row>
    <row r="8" spans="1:19" s="123" customFormat="1" ht="45">
      <c r="A8" s="104" t="s">
        <v>44</v>
      </c>
      <c r="B8" s="115" t="s">
        <v>36</v>
      </c>
      <c r="C8" s="115" t="s">
        <v>36</v>
      </c>
      <c r="D8" s="115" t="s">
        <v>36</v>
      </c>
      <c r="E8" s="115" t="s">
        <v>36</v>
      </c>
      <c r="F8" s="115" t="s">
        <v>36</v>
      </c>
      <c r="G8" s="115" t="s">
        <v>36</v>
      </c>
      <c r="H8" s="99">
        <v>48</v>
      </c>
      <c r="I8" s="94" t="s">
        <v>36</v>
      </c>
      <c r="J8" s="94" t="s">
        <v>36</v>
      </c>
      <c r="K8" s="99">
        <v>48</v>
      </c>
      <c r="L8" s="99">
        <v>14</v>
      </c>
      <c r="M8" s="115" t="s">
        <v>36</v>
      </c>
      <c r="N8" s="115" t="s">
        <v>36</v>
      </c>
      <c r="O8" s="115" t="s">
        <v>36</v>
      </c>
      <c r="P8" s="115" t="s">
        <v>36</v>
      </c>
      <c r="Q8" s="115" t="s">
        <v>36</v>
      </c>
      <c r="R8" s="118">
        <f>((L8/K8)-1)*100</f>
        <v>-70.83333333333333</v>
      </c>
      <c r="S8" s="122" t="s">
        <v>7</v>
      </c>
    </row>
    <row r="9" spans="1:19" s="123" customFormat="1" ht="24">
      <c r="A9" s="104" t="s">
        <v>45</v>
      </c>
      <c r="B9" s="50">
        <v>11622</v>
      </c>
      <c r="C9" s="50">
        <v>13320</v>
      </c>
      <c r="D9" s="50">
        <v>15424</v>
      </c>
      <c r="E9" s="50">
        <v>16550</v>
      </c>
      <c r="F9" s="50">
        <v>18790</v>
      </c>
      <c r="G9" s="50">
        <v>20944</v>
      </c>
      <c r="H9" s="50">
        <v>28112</v>
      </c>
      <c r="I9" s="62">
        <f>((H9/B9)-1)*100</f>
        <v>141.88607812768885</v>
      </c>
      <c r="J9" s="117" t="s">
        <v>6</v>
      </c>
      <c r="K9" s="50">
        <v>27765</v>
      </c>
      <c r="L9" s="50">
        <v>23115</v>
      </c>
      <c r="M9" s="50">
        <v>16740</v>
      </c>
      <c r="N9" s="50">
        <v>15995</v>
      </c>
      <c r="O9" s="50">
        <v>14357</v>
      </c>
      <c r="P9" s="50">
        <v>12775</v>
      </c>
      <c r="Q9" s="50">
        <v>13529</v>
      </c>
      <c r="R9" s="118">
        <f>((Q9/K9)-1)*100</f>
        <v>-51.27318566540608</v>
      </c>
      <c r="S9" s="122" t="s">
        <v>7</v>
      </c>
    </row>
    <row r="10" spans="1:19" s="123" customFormat="1" ht="12">
      <c r="A10" s="104" t="s">
        <v>46</v>
      </c>
      <c r="B10" s="50">
        <v>201017</v>
      </c>
      <c r="C10" s="50">
        <v>216896</v>
      </c>
      <c r="D10" s="50">
        <v>227549</v>
      </c>
      <c r="E10" s="50">
        <v>243997</v>
      </c>
      <c r="F10" s="50">
        <v>259188</v>
      </c>
      <c r="G10" s="50">
        <v>272780</v>
      </c>
      <c r="H10" s="50">
        <v>292889</v>
      </c>
      <c r="I10" s="62">
        <f aca="true" t="shared" si="0" ref="I10:I16">((H10/B10)-1)*100</f>
        <v>45.70359720819632</v>
      </c>
      <c r="J10" s="117" t="s">
        <v>6</v>
      </c>
      <c r="K10" s="50">
        <v>287271</v>
      </c>
      <c r="L10" s="50">
        <v>222803</v>
      </c>
      <c r="M10" s="50">
        <v>207776</v>
      </c>
      <c r="N10" s="50">
        <v>211129</v>
      </c>
      <c r="O10" s="50">
        <v>213642</v>
      </c>
      <c r="P10" s="50">
        <v>206632</v>
      </c>
      <c r="Q10" s="50">
        <v>208472</v>
      </c>
      <c r="R10" s="118">
        <f>((Q10/K10)-1)*100</f>
        <v>-27.430196573966747</v>
      </c>
      <c r="S10" s="122" t="s">
        <v>7</v>
      </c>
    </row>
    <row r="11" spans="1:19" ht="24">
      <c r="A11" s="48" t="s">
        <v>47</v>
      </c>
      <c r="B11" s="125">
        <f aca="true" t="shared" si="1" ref="B11:G11">B9*100/B10</f>
        <v>5.781600561146569</v>
      </c>
      <c r="C11" s="125">
        <f t="shared" si="1"/>
        <v>6.141192092062555</v>
      </c>
      <c r="D11" s="125">
        <f t="shared" si="1"/>
        <v>6.778320273875077</v>
      </c>
      <c r="E11" s="125">
        <f t="shared" si="1"/>
        <v>6.782870281191982</v>
      </c>
      <c r="F11" s="125">
        <f t="shared" si="1"/>
        <v>7.249564023025758</v>
      </c>
      <c r="G11" s="125">
        <f t="shared" si="1"/>
        <v>7.677982256763692</v>
      </c>
      <c r="H11" s="125">
        <v>9.6</v>
      </c>
      <c r="I11" s="62">
        <f t="shared" si="0"/>
        <v>66.04398554465669</v>
      </c>
      <c r="J11" s="117" t="s">
        <v>6</v>
      </c>
      <c r="K11" s="126">
        <v>9.7</v>
      </c>
      <c r="L11" s="126">
        <v>9.4</v>
      </c>
      <c r="M11" s="126">
        <v>8.06</v>
      </c>
      <c r="N11" s="127">
        <f>N9*100/N10</f>
        <v>7.575936986392206</v>
      </c>
      <c r="O11" s="127">
        <f>O9*100/O10</f>
        <v>6.720120575542262</v>
      </c>
      <c r="P11" s="127">
        <f>P9*100/P10</f>
        <v>6.182488675519765</v>
      </c>
      <c r="Q11" s="126">
        <v>6.489600521892628</v>
      </c>
      <c r="R11" s="118">
        <f>((Q11/K11)-1)*100</f>
        <v>-33.096901836158466</v>
      </c>
      <c r="S11" s="128" t="s">
        <v>7</v>
      </c>
    </row>
    <row r="12" spans="1:19" s="123" customFormat="1" ht="45">
      <c r="A12" s="104" t="s">
        <v>48</v>
      </c>
      <c r="B12" s="115" t="s">
        <v>36</v>
      </c>
      <c r="C12" s="115" t="s">
        <v>36</v>
      </c>
      <c r="D12" s="115" t="s">
        <v>36</v>
      </c>
      <c r="E12" s="115" t="s">
        <v>36</v>
      </c>
      <c r="F12" s="115" t="s">
        <v>36</v>
      </c>
      <c r="G12" s="115" t="s">
        <v>36</v>
      </c>
      <c r="H12" s="129">
        <v>1202</v>
      </c>
      <c r="I12" s="94" t="s">
        <v>36</v>
      </c>
      <c r="J12" s="94" t="s">
        <v>36</v>
      </c>
      <c r="K12" s="50">
        <v>1382</v>
      </c>
      <c r="L12" s="50">
        <v>1462</v>
      </c>
      <c r="M12" s="50">
        <v>1345</v>
      </c>
      <c r="N12" s="115" t="s">
        <v>36</v>
      </c>
      <c r="O12" s="115" t="s">
        <v>36</v>
      </c>
      <c r="P12" s="115" t="s">
        <v>36</v>
      </c>
      <c r="Q12" s="115" t="s">
        <v>36</v>
      </c>
      <c r="R12" s="118">
        <f>((M12/K12)-1)*100</f>
        <v>-2.677279305354563</v>
      </c>
      <c r="S12" s="128" t="s">
        <v>7</v>
      </c>
    </row>
    <row r="13" spans="1:19" ht="12">
      <c r="A13" s="48" t="s">
        <v>49</v>
      </c>
      <c r="B13" s="58">
        <v>23.19</v>
      </c>
      <c r="C13" s="115" t="s">
        <v>36</v>
      </c>
      <c r="D13" s="115" t="s">
        <v>36</v>
      </c>
      <c r="E13" s="115" t="s">
        <v>36</v>
      </c>
      <c r="F13" s="75">
        <v>20.82</v>
      </c>
      <c r="G13" s="75">
        <v>22.15</v>
      </c>
      <c r="H13" s="75">
        <v>22.34</v>
      </c>
      <c r="I13" s="62">
        <f t="shared" si="0"/>
        <v>-3.6653730056058653</v>
      </c>
      <c r="J13" s="122" t="s">
        <v>7</v>
      </c>
      <c r="K13" s="126">
        <v>22.49</v>
      </c>
      <c r="L13" s="126">
        <v>24.52</v>
      </c>
      <c r="M13" s="126">
        <v>25.03</v>
      </c>
      <c r="N13" s="126">
        <v>25.17</v>
      </c>
      <c r="O13" s="126">
        <v>25.41</v>
      </c>
      <c r="P13" s="126">
        <v>25.27</v>
      </c>
      <c r="Q13" s="126">
        <v>25.528545245256005</v>
      </c>
      <c r="R13" s="118">
        <f aca="true" t="shared" si="2" ref="R13:R26">((Q13/K13)-1)*100</f>
        <v>13.510650267923552</v>
      </c>
      <c r="S13" s="130" t="s">
        <v>6</v>
      </c>
    </row>
    <row r="14" spans="1:19" ht="12">
      <c r="A14" s="48" t="s">
        <v>50</v>
      </c>
      <c r="B14" s="75">
        <v>19.92</v>
      </c>
      <c r="C14" s="115" t="s">
        <v>36</v>
      </c>
      <c r="D14" s="115" t="s">
        <v>36</v>
      </c>
      <c r="E14" s="115" t="s">
        <v>36</v>
      </c>
      <c r="F14" s="75">
        <v>21.12</v>
      </c>
      <c r="G14" s="75">
        <v>20.1</v>
      </c>
      <c r="H14" s="75">
        <v>20.31</v>
      </c>
      <c r="I14" s="62">
        <f t="shared" si="0"/>
        <v>1.9578313253011848</v>
      </c>
      <c r="J14" s="130" t="s">
        <v>6</v>
      </c>
      <c r="K14" s="126">
        <v>20.69</v>
      </c>
      <c r="L14" s="126">
        <v>20.71</v>
      </c>
      <c r="M14" s="126">
        <v>20.99</v>
      </c>
      <c r="N14" s="126">
        <v>21.5</v>
      </c>
      <c r="O14" s="126">
        <v>22.2</v>
      </c>
      <c r="P14" s="126">
        <v>22.7</v>
      </c>
      <c r="Q14" s="126">
        <v>23.53104670706414</v>
      </c>
      <c r="R14" s="118">
        <f t="shared" si="2"/>
        <v>13.731496892528462</v>
      </c>
      <c r="S14" s="130" t="s">
        <v>6</v>
      </c>
    </row>
    <row r="15" spans="1:19" ht="19.5" customHeight="1">
      <c r="A15" s="59" t="s">
        <v>51</v>
      </c>
      <c r="B15" s="125">
        <v>43.1</v>
      </c>
      <c r="C15" s="115" t="s">
        <v>36</v>
      </c>
      <c r="D15" s="115" t="s">
        <v>36</v>
      </c>
      <c r="E15" s="115" t="s">
        <v>36</v>
      </c>
      <c r="F15" s="125">
        <v>41.94</v>
      </c>
      <c r="G15" s="125">
        <v>42.25</v>
      </c>
      <c r="H15" s="125">
        <v>42.64</v>
      </c>
      <c r="I15" s="62">
        <f t="shared" si="0"/>
        <v>-1.0672853828306295</v>
      </c>
      <c r="J15" s="122" t="s">
        <v>7</v>
      </c>
      <c r="K15" s="126">
        <v>43.17</v>
      </c>
      <c r="L15" s="126">
        <v>45.23</v>
      </c>
      <c r="M15" s="126">
        <v>46.02</v>
      </c>
      <c r="N15" s="126">
        <v>46.67</v>
      </c>
      <c r="O15" s="126">
        <v>47.61</v>
      </c>
      <c r="P15" s="126">
        <v>47.98</v>
      </c>
      <c r="Q15" s="126">
        <v>49.0595919523201</v>
      </c>
      <c r="R15" s="118">
        <f t="shared" si="2"/>
        <v>13.642788863377575</v>
      </c>
      <c r="S15" s="130" t="s">
        <v>6</v>
      </c>
    </row>
    <row r="16" spans="1:19" ht="30" customHeight="1">
      <c r="A16" s="59" t="s">
        <v>52</v>
      </c>
      <c r="B16" s="125">
        <v>0.7897135903156591</v>
      </c>
      <c r="C16" s="75">
        <v>0.83</v>
      </c>
      <c r="D16" s="75">
        <v>0.8562653562653563</v>
      </c>
      <c r="E16" s="75">
        <v>0.8510779834022181</v>
      </c>
      <c r="F16" s="125">
        <v>0.8589010360528805</v>
      </c>
      <c r="G16" s="125">
        <v>0.8453842851009017</v>
      </c>
      <c r="H16" s="125">
        <v>0.8541964533407311</v>
      </c>
      <c r="I16" s="62">
        <f t="shared" si="0"/>
        <v>8.165348021843876</v>
      </c>
      <c r="J16" s="117" t="s">
        <v>6</v>
      </c>
      <c r="K16" s="131">
        <v>0.8437915236040097</v>
      </c>
      <c r="L16" s="131">
        <v>0.8551927903504221</v>
      </c>
      <c r="M16" s="131">
        <v>0.8566542223705341</v>
      </c>
      <c r="N16" s="131">
        <v>0.8754351950299164</v>
      </c>
      <c r="O16" s="131">
        <v>0.8922985978594541</v>
      </c>
      <c r="P16" s="131">
        <v>0.9044113091427274</v>
      </c>
      <c r="Q16" s="131">
        <v>0.921754313886606</v>
      </c>
      <c r="R16" s="118">
        <f t="shared" si="2"/>
        <v>9.239579694946576</v>
      </c>
      <c r="S16" s="130" t="s">
        <v>6</v>
      </c>
    </row>
    <row r="17" spans="1:19" s="134" customFormat="1" ht="19.5" customHeight="1">
      <c r="A17" s="105" t="s">
        <v>53</v>
      </c>
      <c r="B17" s="132">
        <v>30637</v>
      </c>
      <c r="C17" s="132">
        <v>30101</v>
      </c>
      <c r="D17" s="132">
        <v>30280</v>
      </c>
      <c r="E17" s="132">
        <v>29487</v>
      </c>
      <c r="F17" s="132">
        <v>26891</v>
      </c>
      <c r="G17" s="132">
        <v>37230</v>
      </c>
      <c r="H17" s="132">
        <v>37479</v>
      </c>
      <c r="I17" s="101">
        <f>((H17/B17)-1)*100</f>
        <v>22.332473806182062</v>
      </c>
      <c r="J17" s="130" t="s">
        <v>6</v>
      </c>
      <c r="K17" s="132">
        <v>40499</v>
      </c>
      <c r="L17" s="132">
        <v>54698</v>
      </c>
      <c r="M17" s="132">
        <v>67015</v>
      </c>
      <c r="N17" s="132">
        <v>70966</v>
      </c>
      <c r="O17" s="132">
        <v>75064</v>
      </c>
      <c r="P17" s="133">
        <v>83000</v>
      </c>
      <c r="Q17" s="132">
        <v>80471</v>
      </c>
      <c r="R17" s="118">
        <f t="shared" si="2"/>
        <v>98.69873330205685</v>
      </c>
      <c r="S17" s="130" t="s">
        <v>6</v>
      </c>
    </row>
    <row r="18" spans="1:19" s="134" customFormat="1" ht="19.5" customHeight="1">
      <c r="A18" s="105" t="s">
        <v>54</v>
      </c>
      <c r="B18" s="132">
        <v>18404</v>
      </c>
      <c r="C18" s="132">
        <v>18204</v>
      </c>
      <c r="D18" s="132">
        <v>18531</v>
      </c>
      <c r="E18" s="132">
        <v>18125</v>
      </c>
      <c r="F18" s="132">
        <v>16374</v>
      </c>
      <c r="G18" s="132">
        <v>21645</v>
      </c>
      <c r="H18" s="132">
        <v>22748</v>
      </c>
      <c r="I18" s="101">
        <f aca="true" t="shared" si="3" ref="I18:I25">((H18/B18)-1)*100</f>
        <v>23.603564442512504</v>
      </c>
      <c r="J18" s="130" t="s">
        <v>6</v>
      </c>
      <c r="K18" s="132">
        <v>23948</v>
      </c>
      <c r="L18" s="132">
        <v>28218</v>
      </c>
      <c r="M18" s="132">
        <v>33577</v>
      </c>
      <c r="N18" s="132">
        <v>35752</v>
      </c>
      <c r="O18" s="132">
        <v>38268</v>
      </c>
      <c r="P18" s="132">
        <v>43175</v>
      </c>
      <c r="Q18" s="132">
        <v>42015</v>
      </c>
      <c r="R18" s="118">
        <f t="shared" si="2"/>
        <v>75.44262568899282</v>
      </c>
      <c r="S18" s="130" t="s">
        <v>6</v>
      </c>
    </row>
    <row r="19" spans="1:19" s="134" customFormat="1" ht="19.5" customHeight="1">
      <c r="A19" s="105" t="s">
        <v>55</v>
      </c>
      <c r="B19" s="132">
        <v>12233</v>
      </c>
      <c r="C19" s="132">
        <v>11897</v>
      </c>
      <c r="D19" s="132">
        <v>11749</v>
      </c>
      <c r="E19" s="132">
        <v>11362</v>
      </c>
      <c r="F19" s="132">
        <v>10517</v>
      </c>
      <c r="G19" s="132">
        <v>15585</v>
      </c>
      <c r="H19" s="132">
        <v>14731</v>
      </c>
      <c r="I19" s="101">
        <f t="shared" si="3"/>
        <v>20.420174936646784</v>
      </c>
      <c r="J19" s="130" t="s">
        <v>6</v>
      </c>
      <c r="K19" s="132">
        <v>16551</v>
      </c>
      <c r="L19" s="132">
        <v>26480</v>
      </c>
      <c r="M19" s="132">
        <v>33438</v>
      </c>
      <c r="N19" s="132">
        <v>35214</v>
      </c>
      <c r="O19" s="132">
        <v>36796</v>
      </c>
      <c r="P19" s="132">
        <v>39825</v>
      </c>
      <c r="Q19" s="132">
        <v>38456</v>
      </c>
      <c r="R19" s="118">
        <f t="shared" si="2"/>
        <v>132.34849858014624</v>
      </c>
      <c r="S19" s="130" t="s">
        <v>6</v>
      </c>
    </row>
    <row r="20" spans="1:19" s="134" customFormat="1" ht="19.5" customHeight="1">
      <c r="A20" s="105" t="s">
        <v>56</v>
      </c>
      <c r="B20" s="132">
        <v>243</v>
      </c>
      <c r="C20" s="132">
        <v>239</v>
      </c>
      <c r="D20" s="132">
        <v>234</v>
      </c>
      <c r="E20" s="132">
        <v>247</v>
      </c>
      <c r="F20" s="132">
        <v>220</v>
      </c>
      <c r="G20" s="132">
        <v>402</v>
      </c>
      <c r="H20" s="132">
        <v>401</v>
      </c>
      <c r="I20" s="101">
        <f t="shared" si="3"/>
        <v>65.02057613168724</v>
      </c>
      <c r="J20" s="130" t="s">
        <v>6</v>
      </c>
      <c r="K20" s="132">
        <v>473</v>
      </c>
      <c r="L20" s="132">
        <v>615</v>
      </c>
      <c r="M20" s="132">
        <v>500</v>
      </c>
      <c r="N20" s="132">
        <v>582</v>
      </c>
      <c r="O20" s="132">
        <v>750</v>
      </c>
      <c r="P20" s="132">
        <v>800</v>
      </c>
      <c r="Q20" s="132">
        <v>821</v>
      </c>
      <c r="R20" s="118">
        <f t="shared" si="2"/>
        <v>73.57293868921775</v>
      </c>
      <c r="S20" s="130" t="s">
        <v>6</v>
      </c>
    </row>
    <row r="21" spans="1:19" s="134" customFormat="1" ht="19.5" customHeight="1">
      <c r="A21" s="105" t="s">
        <v>57</v>
      </c>
      <c r="B21" s="132">
        <v>3359</v>
      </c>
      <c r="C21" s="132">
        <v>3339</v>
      </c>
      <c r="D21" s="132">
        <v>3316</v>
      </c>
      <c r="E21" s="132">
        <v>2907</v>
      </c>
      <c r="F21" s="132">
        <v>2680</v>
      </c>
      <c r="G21" s="132">
        <v>3528</v>
      </c>
      <c r="H21" s="132">
        <v>3546</v>
      </c>
      <c r="I21" s="101">
        <f t="shared" si="3"/>
        <v>5.567133075320041</v>
      </c>
      <c r="J21" s="130" t="s">
        <v>6</v>
      </c>
      <c r="K21" s="132">
        <v>3592</v>
      </c>
      <c r="L21" s="132">
        <v>4638</v>
      </c>
      <c r="M21" s="132">
        <v>5057</v>
      </c>
      <c r="N21" s="132">
        <v>5135</v>
      </c>
      <c r="O21" s="132">
        <v>5323</v>
      </c>
      <c r="P21" s="132">
        <v>5584</v>
      </c>
      <c r="Q21" s="132">
        <v>5226</v>
      </c>
      <c r="R21" s="118">
        <f t="shared" si="2"/>
        <v>45.48997772828507</v>
      </c>
      <c r="S21" s="130" t="s">
        <v>6</v>
      </c>
    </row>
    <row r="22" spans="1:19" s="134" customFormat="1" ht="19.5" customHeight="1">
      <c r="A22" s="105" t="s">
        <v>58</v>
      </c>
      <c r="B22" s="132">
        <v>2903</v>
      </c>
      <c r="C22" s="132">
        <v>3145</v>
      </c>
      <c r="D22" s="132">
        <v>3184</v>
      </c>
      <c r="E22" s="132">
        <v>3405</v>
      </c>
      <c r="F22" s="132">
        <v>3134</v>
      </c>
      <c r="G22" s="132">
        <v>4939</v>
      </c>
      <c r="H22" s="132">
        <v>4396</v>
      </c>
      <c r="I22" s="101">
        <f t="shared" si="3"/>
        <v>51.429555632104716</v>
      </c>
      <c r="J22" s="130" t="s">
        <v>6</v>
      </c>
      <c r="K22" s="132">
        <v>5749</v>
      </c>
      <c r="L22" s="132">
        <v>10283</v>
      </c>
      <c r="M22" s="132">
        <v>14275</v>
      </c>
      <c r="N22" s="132">
        <v>14192</v>
      </c>
      <c r="O22" s="132">
        <v>14523</v>
      </c>
      <c r="P22" s="132">
        <v>13674</v>
      </c>
      <c r="Q22" s="132">
        <v>12051</v>
      </c>
      <c r="R22" s="118">
        <f t="shared" si="2"/>
        <v>109.61906418507566</v>
      </c>
      <c r="S22" s="130" t="s">
        <v>6</v>
      </c>
    </row>
    <row r="23" spans="1:19" s="134" customFormat="1" ht="19.5" customHeight="1">
      <c r="A23" s="105" t="s">
        <v>59</v>
      </c>
      <c r="B23" s="132">
        <v>17623</v>
      </c>
      <c r="C23" s="132">
        <v>17741</v>
      </c>
      <c r="D23" s="132">
        <v>17773</v>
      </c>
      <c r="E23" s="132">
        <v>17433</v>
      </c>
      <c r="F23" s="132">
        <v>16068</v>
      </c>
      <c r="G23" s="132">
        <v>22426</v>
      </c>
      <c r="H23" s="132">
        <v>22678</v>
      </c>
      <c r="I23" s="101">
        <f t="shared" si="3"/>
        <v>28.684105997843723</v>
      </c>
      <c r="J23" s="130" t="s">
        <v>6</v>
      </c>
      <c r="K23" s="132">
        <v>24110</v>
      </c>
      <c r="L23" s="132">
        <v>31798</v>
      </c>
      <c r="M23" s="132">
        <v>39320</v>
      </c>
      <c r="N23" s="132">
        <v>40344</v>
      </c>
      <c r="O23" s="132">
        <v>42860</v>
      </c>
      <c r="P23" s="132">
        <v>51876</v>
      </c>
      <c r="Q23" s="132">
        <v>51210</v>
      </c>
      <c r="R23" s="118">
        <f t="shared" si="2"/>
        <v>112.40149315636666</v>
      </c>
      <c r="S23" s="130" t="s">
        <v>6</v>
      </c>
    </row>
    <row r="24" spans="1:19" s="134" customFormat="1" ht="19.5" customHeight="1">
      <c r="A24" s="105" t="s">
        <v>60</v>
      </c>
      <c r="B24" s="132">
        <v>6509</v>
      </c>
      <c r="C24" s="132">
        <v>5637</v>
      </c>
      <c r="D24" s="132">
        <v>5773</v>
      </c>
      <c r="E24" s="132">
        <v>5495</v>
      </c>
      <c r="F24" s="132">
        <v>4789</v>
      </c>
      <c r="G24" s="132">
        <v>5935</v>
      </c>
      <c r="H24" s="132">
        <v>6458</v>
      </c>
      <c r="I24" s="101">
        <f t="shared" si="3"/>
        <v>-0.7835304962359846</v>
      </c>
      <c r="J24" s="96" t="s">
        <v>7</v>
      </c>
      <c r="K24" s="132">
        <v>6575</v>
      </c>
      <c r="L24" s="132">
        <v>7364</v>
      </c>
      <c r="M24" s="132">
        <v>7863</v>
      </c>
      <c r="N24" s="132">
        <v>10713</v>
      </c>
      <c r="O24" s="132">
        <v>11608</v>
      </c>
      <c r="P24" s="132">
        <v>11066</v>
      </c>
      <c r="Q24" s="132">
        <v>11163</v>
      </c>
      <c r="R24" s="118">
        <f t="shared" si="2"/>
        <v>69.77946768060836</v>
      </c>
      <c r="S24" s="130" t="s">
        <v>6</v>
      </c>
    </row>
    <row r="25" spans="1:19" s="137" customFormat="1" ht="19.5" customHeight="1">
      <c r="A25" s="106" t="s">
        <v>61</v>
      </c>
      <c r="B25" s="135">
        <v>22.4</v>
      </c>
      <c r="C25" s="135">
        <v>15.2</v>
      </c>
      <c r="D25" s="135">
        <v>16.1</v>
      </c>
      <c r="E25" s="135">
        <v>17</v>
      </c>
      <c r="F25" s="135">
        <v>15.2</v>
      </c>
      <c r="G25" s="135">
        <v>12.7</v>
      </c>
      <c r="H25" s="135">
        <v>12.8</v>
      </c>
      <c r="I25" s="101">
        <f t="shared" si="3"/>
        <v>-42.85714285714285</v>
      </c>
      <c r="J25" s="136" t="s">
        <v>7</v>
      </c>
      <c r="K25" s="135">
        <v>12.3</v>
      </c>
      <c r="L25" s="135">
        <v>17.2</v>
      </c>
      <c r="M25" s="135">
        <v>25.6</v>
      </c>
      <c r="N25" s="135">
        <v>28.2</v>
      </c>
      <c r="O25" s="135">
        <v>32.77342644144569</v>
      </c>
      <c r="P25" s="135">
        <v>34.35</v>
      </c>
      <c r="Q25" s="135">
        <v>34.125</v>
      </c>
      <c r="R25" s="118">
        <f t="shared" si="2"/>
        <v>177.4390243902439</v>
      </c>
      <c r="S25" s="130" t="s">
        <v>6</v>
      </c>
    </row>
    <row r="26" spans="1:19" s="134" customFormat="1" ht="33" customHeight="1">
      <c r="A26" s="105" t="s">
        <v>62</v>
      </c>
      <c r="B26" s="138">
        <v>2132</v>
      </c>
      <c r="C26" s="138">
        <v>2472</v>
      </c>
      <c r="D26" s="138">
        <v>2700</v>
      </c>
      <c r="E26" s="138">
        <v>2349</v>
      </c>
      <c r="F26" s="138">
        <v>2971</v>
      </c>
      <c r="G26" s="138">
        <v>13597</v>
      </c>
      <c r="H26" s="138">
        <v>20484</v>
      </c>
      <c r="I26" s="139">
        <f>((H26/B26)-1)*100</f>
        <v>860.7879924953096</v>
      </c>
      <c r="J26" s="140" t="s">
        <v>6</v>
      </c>
      <c r="K26" s="138">
        <v>21976</v>
      </c>
      <c r="L26" s="138">
        <v>22178</v>
      </c>
      <c r="M26" s="141">
        <v>21564</v>
      </c>
      <c r="N26" s="138">
        <v>15084</v>
      </c>
      <c r="O26" s="138">
        <v>16040</v>
      </c>
      <c r="P26" s="138">
        <v>14905</v>
      </c>
      <c r="Q26" s="138">
        <v>16136</v>
      </c>
      <c r="R26" s="118">
        <f t="shared" si="2"/>
        <v>-26.574444848926106</v>
      </c>
      <c r="S26" s="142" t="s">
        <v>7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">
    <mergeCell ref="R1:S1"/>
    <mergeCell ref="A1:Q1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B10">
      <selection activeCell="Q35" sqref="Q35"/>
    </sheetView>
  </sheetViews>
  <sheetFormatPr defaultColWidth="11.421875" defaultRowHeight="12.75"/>
  <cols>
    <col min="1" max="1" width="38.140625" style="42" customWidth="1"/>
    <col min="2" max="2" width="5.140625" style="58" customWidth="1"/>
    <col min="3" max="3" width="5.28125" style="58" customWidth="1"/>
    <col min="4" max="6" width="5.421875" style="58" customWidth="1"/>
    <col min="7" max="8" width="9.28125" style="58" customWidth="1"/>
    <col min="9" max="10" width="10.7109375" style="58" hidden="1" customWidth="1"/>
    <col min="11" max="11" width="9.7109375" style="58" customWidth="1"/>
    <col min="12" max="12" width="9.57421875" style="58" customWidth="1"/>
    <col min="13" max="15" width="9.28125" style="58" customWidth="1"/>
    <col min="16" max="16" width="8.421875" style="58" customWidth="1"/>
    <col min="17" max="17" width="8.57421875" style="58" customWidth="1"/>
    <col min="18" max="18" width="10.7109375" style="58" hidden="1" customWidth="1"/>
    <col min="19" max="19" width="0.2890625" style="58" hidden="1" customWidth="1"/>
    <col min="20" max="16384" width="11.421875" style="58" customWidth="1"/>
  </cols>
  <sheetData>
    <row r="1" spans="1:19" s="42" customFormat="1" ht="28.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56"/>
      <c r="N1" s="157"/>
      <c r="O1" s="157"/>
      <c r="P1" s="157"/>
      <c r="Q1" s="157"/>
      <c r="R1" s="151" t="s">
        <v>1</v>
      </c>
      <c r="S1" s="152"/>
    </row>
    <row r="2" spans="1:19" s="155" customFormat="1" ht="19.5" customHeight="1">
      <c r="A2" s="102"/>
      <c r="B2" s="102">
        <v>2000</v>
      </c>
      <c r="C2" s="102">
        <v>2001</v>
      </c>
      <c r="D2" s="153">
        <v>2002</v>
      </c>
      <c r="E2" s="153">
        <v>2003</v>
      </c>
      <c r="F2" s="153">
        <v>2004</v>
      </c>
      <c r="G2" s="153">
        <v>2005</v>
      </c>
      <c r="H2" s="153">
        <v>2006</v>
      </c>
      <c r="I2" s="102" t="s">
        <v>2</v>
      </c>
      <c r="J2" s="102" t="s">
        <v>3</v>
      </c>
      <c r="K2" s="153">
        <v>2007</v>
      </c>
      <c r="L2" s="153">
        <v>2008</v>
      </c>
      <c r="M2" s="153">
        <v>2009</v>
      </c>
      <c r="N2" s="153">
        <v>2010</v>
      </c>
      <c r="O2" s="153">
        <v>2011</v>
      </c>
      <c r="P2" s="153">
        <v>2012</v>
      </c>
      <c r="Q2" s="153">
        <v>2013</v>
      </c>
      <c r="R2" s="154" t="s">
        <v>35</v>
      </c>
      <c r="S2" s="102" t="s">
        <v>3</v>
      </c>
    </row>
    <row r="3" spans="1:19" ht="27" customHeight="1">
      <c r="A3" s="48" t="s">
        <v>64</v>
      </c>
      <c r="B3" s="144" t="s">
        <v>36</v>
      </c>
      <c r="C3" s="144" t="s">
        <v>36</v>
      </c>
      <c r="D3" s="144" t="s">
        <v>36</v>
      </c>
      <c r="E3" s="144" t="s">
        <v>36</v>
      </c>
      <c r="F3" s="144" t="s">
        <v>36</v>
      </c>
      <c r="G3" s="49">
        <v>1</v>
      </c>
      <c r="H3" s="49">
        <v>2</v>
      </c>
      <c r="I3" s="75"/>
      <c r="J3" s="68"/>
      <c r="K3" s="49">
        <v>0</v>
      </c>
      <c r="L3" s="49">
        <v>0</v>
      </c>
      <c r="M3" s="49">
        <v>1</v>
      </c>
      <c r="N3" s="49">
        <v>1</v>
      </c>
      <c r="O3" s="49">
        <v>1</v>
      </c>
      <c r="P3" s="49">
        <v>0</v>
      </c>
      <c r="Q3" s="49">
        <v>1</v>
      </c>
      <c r="R3" s="145" t="e">
        <f>((Q3/K3)-1)*100</f>
        <v>#DIV/0!</v>
      </c>
      <c r="S3" s="128"/>
    </row>
    <row r="4" spans="1:19" ht="17.25" customHeight="1">
      <c r="A4" s="48" t="s">
        <v>65</v>
      </c>
      <c r="B4" s="144" t="s">
        <v>36</v>
      </c>
      <c r="C4" s="144" t="s">
        <v>36</v>
      </c>
      <c r="D4" s="144" t="s">
        <v>36</v>
      </c>
      <c r="E4" s="144" t="s">
        <v>36</v>
      </c>
      <c r="F4" s="49">
        <v>17</v>
      </c>
      <c r="G4" s="49">
        <v>27</v>
      </c>
      <c r="H4" s="49">
        <v>30</v>
      </c>
      <c r="I4" s="75"/>
      <c r="J4" s="146"/>
      <c r="K4" s="49">
        <v>35</v>
      </c>
      <c r="L4" s="49">
        <v>46</v>
      </c>
      <c r="M4" s="49">
        <v>49</v>
      </c>
      <c r="N4" s="49">
        <v>49</v>
      </c>
      <c r="O4" s="49">
        <v>49</v>
      </c>
      <c r="P4" s="49">
        <v>49</v>
      </c>
      <c r="Q4" s="49">
        <v>57</v>
      </c>
      <c r="R4" s="145">
        <f>((Q4/K4)-1)*100</f>
        <v>62.857142857142854</v>
      </c>
      <c r="S4" s="130" t="s">
        <v>6</v>
      </c>
    </row>
    <row r="5" spans="1:19" ht="24">
      <c r="A5" s="48" t="s">
        <v>66</v>
      </c>
      <c r="B5" s="144" t="s">
        <v>36</v>
      </c>
      <c r="C5" s="144" t="s">
        <v>36</v>
      </c>
      <c r="D5" s="144" t="s">
        <v>36</v>
      </c>
      <c r="E5" s="144" t="s">
        <v>36</v>
      </c>
      <c r="F5" s="144" t="s">
        <v>36</v>
      </c>
      <c r="G5" s="144" t="s">
        <v>36</v>
      </c>
      <c r="H5" s="49">
        <v>57</v>
      </c>
      <c r="I5" s="144" t="s">
        <v>36</v>
      </c>
      <c r="J5" s="144" t="s">
        <v>36</v>
      </c>
      <c r="K5" s="49">
        <v>64</v>
      </c>
      <c r="L5" s="49">
        <v>54</v>
      </c>
      <c r="M5" s="100">
        <v>63</v>
      </c>
      <c r="N5" s="100">
        <v>37</v>
      </c>
      <c r="O5" s="100">
        <v>21</v>
      </c>
      <c r="P5" s="100">
        <v>60</v>
      </c>
      <c r="Q5" s="144" t="s">
        <v>36</v>
      </c>
      <c r="R5" s="145">
        <f>((P5/K5)-1)*100</f>
        <v>-6.25</v>
      </c>
      <c r="S5" s="147" t="s">
        <v>7</v>
      </c>
    </row>
    <row r="6" spans="1:19" ht="30.75" customHeight="1">
      <c r="A6" s="48" t="s">
        <v>67</v>
      </c>
      <c r="B6" s="49" t="s">
        <v>68</v>
      </c>
      <c r="C6" s="100" t="s">
        <v>36</v>
      </c>
      <c r="D6" s="144" t="s">
        <v>36</v>
      </c>
      <c r="E6" s="49" t="s">
        <v>69</v>
      </c>
      <c r="F6" s="144" t="s">
        <v>36</v>
      </c>
      <c r="G6" s="144" t="s">
        <v>36</v>
      </c>
      <c r="H6" s="144" t="s">
        <v>36</v>
      </c>
      <c r="I6" s="75"/>
      <c r="J6" s="68"/>
      <c r="K6" s="100" t="s">
        <v>70</v>
      </c>
      <c r="L6" s="144" t="s">
        <v>36</v>
      </c>
      <c r="M6" s="144" t="s">
        <v>36</v>
      </c>
      <c r="N6" s="144" t="s">
        <v>36</v>
      </c>
      <c r="O6" s="148" t="s">
        <v>71</v>
      </c>
      <c r="P6" s="144" t="s">
        <v>36</v>
      </c>
      <c r="Q6" s="144" t="s">
        <v>36</v>
      </c>
      <c r="R6" s="145">
        <v>10.8</v>
      </c>
      <c r="S6" s="130" t="s">
        <v>6</v>
      </c>
    </row>
    <row r="7" spans="1:19" ht="24">
      <c r="A7" s="48" t="s">
        <v>72</v>
      </c>
      <c r="B7" s="144" t="s">
        <v>36</v>
      </c>
      <c r="C7" s="144" t="s">
        <v>36</v>
      </c>
      <c r="D7" s="144" t="s">
        <v>36</v>
      </c>
      <c r="E7" s="144" t="s">
        <v>36</v>
      </c>
      <c r="F7" s="144" t="s">
        <v>36</v>
      </c>
      <c r="G7" s="144" t="s">
        <v>36</v>
      </c>
      <c r="H7" s="144" t="s">
        <v>36</v>
      </c>
      <c r="I7" s="75"/>
      <c r="J7" s="146"/>
      <c r="K7" s="52">
        <f>K8*100/K9</f>
        <v>3.584437757920459</v>
      </c>
      <c r="L7" s="52">
        <f>L8*100/L9</f>
        <v>4.7646777574169406</v>
      </c>
      <c r="M7" s="62">
        <f>M8/M9*100</f>
        <v>4.03337928493966</v>
      </c>
      <c r="N7" s="144" t="s">
        <v>36</v>
      </c>
      <c r="O7" s="144" t="s">
        <v>36</v>
      </c>
      <c r="P7" s="144" t="s">
        <v>36</v>
      </c>
      <c r="Q7" s="144" t="s">
        <v>36</v>
      </c>
      <c r="R7" s="145">
        <f>((M7/K7)-1)*100</f>
        <v>12.524740484813401</v>
      </c>
      <c r="S7" s="130" t="s">
        <v>6</v>
      </c>
    </row>
    <row r="8" spans="1:19" ht="27.75" customHeight="1">
      <c r="A8" s="48" t="s">
        <v>73</v>
      </c>
      <c r="B8" s="144" t="s">
        <v>36</v>
      </c>
      <c r="C8" s="144" t="s">
        <v>36</v>
      </c>
      <c r="D8" s="144" t="s">
        <v>36</v>
      </c>
      <c r="E8" s="144" t="s">
        <v>36</v>
      </c>
      <c r="F8" s="144" t="s">
        <v>36</v>
      </c>
      <c r="G8" s="144" t="s">
        <v>36</v>
      </c>
      <c r="H8" s="144" t="s">
        <v>36</v>
      </c>
      <c r="I8" s="75"/>
      <c r="J8" s="146"/>
      <c r="K8" s="50">
        <v>14000000</v>
      </c>
      <c r="L8" s="50">
        <v>14500000</v>
      </c>
      <c r="M8" s="60">
        <v>8694035</v>
      </c>
      <c r="N8" s="144" t="s">
        <v>36</v>
      </c>
      <c r="O8" s="144" t="s">
        <v>36</v>
      </c>
      <c r="P8" s="144" t="s">
        <v>36</v>
      </c>
      <c r="Q8" s="144" t="s">
        <v>36</v>
      </c>
      <c r="R8" s="145">
        <f>((M8/K8)-1)*100</f>
        <v>-37.89975</v>
      </c>
      <c r="S8" s="147" t="s">
        <v>7</v>
      </c>
    </row>
    <row r="9" spans="1:19" s="66" customFormat="1" ht="25.5" customHeight="1">
      <c r="A9" s="59" t="s">
        <v>74</v>
      </c>
      <c r="B9" s="144" t="s">
        <v>36</v>
      </c>
      <c r="C9" s="144" t="s">
        <v>36</v>
      </c>
      <c r="D9" s="144" t="s">
        <v>36</v>
      </c>
      <c r="E9" s="144" t="s">
        <v>36</v>
      </c>
      <c r="F9" s="144" t="s">
        <v>36</v>
      </c>
      <c r="G9" s="60">
        <v>293165304</v>
      </c>
      <c r="H9" s="60">
        <v>364604009.93</v>
      </c>
      <c r="I9" s="75"/>
      <c r="J9" s="149"/>
      <c r="K9" s="60">
        <v>390577294</v>
      </c>
      <c r="L9" s="60">
        <v>304322784</v>
      </c>
      <c r="M9" s="60">
        <v>215552131</v>
      </c>
      <c r="N9" s="60">
        <v>139889412</v>
      </c>
      <c r="O9" s="60">
        <v>236265754</v>
      </c>
      <c r="P9" s="60">
        <v>94078470</v>
      </c>
      <c r="Q9" s="60">
        <v>47246224.95</v>
      </c>
      <c r="R9" s="75">
        <f>((P9/K9)-1)*100</f>
        <v>-75.9129699946152</v>
      </c>
      <c r="S9" s="147" t="s">
        <v>7</v>
      </c>
    </row>
    <row r="10" spans="1:19" s="66" customFormat="1" ht="12">
      <c r="A10" s="150"/>
      <c r="I10" s="56"/>
      <c r="J10" s="65"/>
      <c r="K10" s="63"/>
      <c r="L10" s="63"/>
      <c r="M10" s="63"/>
      <c r="N10" s="63"/>
      <c r="O10" s="63"/>
      <c r="P10" s="63"/>
      <c r="Q10" s="63"/>
      <c r="R10" s="56"/>
      <c r="S10" s="65"/>
    </row>
    <row r="13" spans="1:18" ht="12">
      <c r="A13" s="41"/>
      <c r="B13" s="55"/>
      <c r="C13" s="55"/>
      <c r="D13" s="55"/>
      <c r="E13" s="55"/>
      <c r="F13" s="55"/>
      <c r="G13" s="55"/>
      <c r="H13" s="55"/>
      <c r="I13" s="56"/>
      <c r="K13" s="55"/>
      <c r="L13" s="55"/>
      <c r="N13" s="66"/>
      <c r="P13" s="66"/>
      <c r="Q13" s="66"/>
      <c r="R13" s="56"/>
    </row>
    <row r="14" spans="1:18" ht="12">
      <c r="A14" s="41"/>
      <c r="B14" s="55"/>
      <c r="C14" s="55"/>
      <c r="D14" s="55"/>
      <c r="E14" s="55"/>
      <c r="F14" s="55"/>
      <c r="G14" s="55"/>
      <c r="H14" s="55"/>
      <c r="I14" s="55"/>
      <c r="K14" s="55"/>
      <c r="L14" s="55"/>
      <c r="M14" s="55"/>
      <c r="N14" s="55"/>
      <c r="O14" s="55"/>
      <c r="P14" s="55"/>
      <c r="Q14" s="55"/>
      <c r="R14" s="55"/>
    </row>
    <row r="15" spans="1:18" ht="19.5" customHeight="1">
      <c r="A15" s="41"/>
      <c r="B15" s="55"/>
      <c r="C15" s="55"/>
      <c r="D15" s="55"/>
      <c r="E15" s="55"/>
      <c r="F15" s="55"/>
      <c r="G15" s="55"/>
      <c r="H15" s="55"/>
      <c r="I15" s="55"/>
      <c r="K15" s="55"/>
      <c r="L15" s="55"/>
      <c r="M15" s="55"/>
      <c r="N15" s="55"/>
      <c r="O15" s="55"/>
      <c r="P15" s="55"/>
      <c r="Q15" s="55"/>
      <c r="R15" s="55"/>
    </row>
  </sheetData>
  <sheetProtection/>
  <mergeCells count="2">
    <mergeCell ref="R1:S1"/>
    <mergeCell ref="A1:Q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LAURA_CIEDES</dc:creator>
  <cp:keywords/>
  <dc:description/>
  <cp:lastModifiedBy>CIEDES</cp:lastModifiedBy>
  <cp:lastPrinted>2014-07-03T08:50:59Z</cp:lastPrinted>
  <dcterms:created xsi:type="dcterms:W3CDTF">2014-03-21T11:58:21Z</dcterms:created>
  <dcterms:modified xsi:type="dcterms:W3CDTF">2014-07-03T08:57:53Z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